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OE UNIT\2021 Budget\"/>
    </mc:Choice>
  </mc:AlternateContent>
  <bookViews>
    <workbookView xWindow="360" yWindow="400" windowWidth="18840" windowHeight="6660" activeTab="1"/>
  </bookViews>
  <sheets>
    <sheet name="Statutory Body Budget" sheetId="1" r:id="rId1"/>
    <sheet name="Statutory Body HR" sheetId="2" r:id="rId2"/>
    <sheet name="Statutory Body KPI" sheetId="3" r:id="rId3"/>
  </sheets>
  <calcPr calcId="162913"/>
</workbook>
</file>

<file path=xl/calcChain.xml><?xml version="1.0" encoding="utf-8"?>
<calcChain xmlns="http://schemas.openxmlformats.org/spreadsheetml/2006/main">
  <c r="B61" i="1" l="1"/>
  <c r="D61" i="1"/>
  <c r="E61" i="1"/>
  <c r="F61" i="1"/>
  <c r="C61" i="1"/>
  <c r="D20" i="1"/>
  <c r="E20" i="1"/>
  <c r="F20" i="1"/>
  <c r="B20" i="1"/>
  <c r="C20" i="1"/>
  <c r="C30" i="1"/>
  <c r="D30" i="1"/>
  <c r="E30" i="1"/>
  <c r="F30" i="1"/>
  <c r="B30" i="1"/>
  <c r="G13" i="3" l="1"/>
  <c r="H13" i="3"/>
  <c r="I13" i="3"/>
  <c r="J13" i="3"/>
  <c r="K13" i="3"/>
  <c r="L13" i="3"/>
  <c r="F13" i="3"/>
  <c r="L20" i="3"/>
  <c r="K20" i="3"/>
  <c r="J20" i="3"/>
  <c r="I20" i="3"/>
  <c r="H20" i="3"/>
  <c r="G20" i="3"/>
  <c r="F20" i="3"/>
  <c r="B32" i="2"/>
  <c r="G30" i="2"/>
  <c r="F30" i="2"/>
  <c r="E30" i="2"/>
  <c r="D30" i="2"/>
  <c r="G25" i="2"/>
  <c r="F25" i="2"/>
  <c r="E25" i="2"/>
  <c r="D25" i="2"/>
  <c r="H61" i="1"/>
  <c r="G61" i="1"/>
  <c r="H30" i="1"/>
  <c r="G30" i="1"/>
  <c r="H20" i="1"/>
  <c r="G20" i="1"/>
  <c r="C62" i="1" l="1"/>
  <c r="G12" i="3" s="1"/>
  <c r="G14" i="3" s="1"/>
  <c r="G62" i="1"/>
  <c r="K12" i="3" s="1"/>
  <c r="K14" i="3" s="1"/>
  <c r="F32" i="2"/>
  <c r="G32" i="2"/>
  <c r="E32" i="2"/>
  <c r="D32" i="2"/>
  <c r="B62" i="1"/>
  <c r="F12" i="3" s="1"/>
  <c r="F14" i="3" s="1"/>
  <c r="F62" i="1"/>
  <c r="D62" i="1"/>
  <c r="H62" i="1"/>
  <c r="E62" i="1"/>
  <c r="J12" i="3" l="1"/>
  <c r="J14" i="3" s="1"/>
  <c r="C63" i="1"/>
  <c r="C65" i="1" s="1"/>
  <c r="B63" i="1"/>
  <c r="B65" i="1" s="1"/>
  <c r="G63" i="1"/>
  <c r="G65" i="1" s="1"/>
  <c r="E63" i="1"/>
  <c r="E65" i="1" s="1"/>
  <c r="I12" i="3"/>
  <c r="I14" i="3" s="1"/>
  <c r="D63" i="1"/>
  <c r="D65" i="1" s="1"/>
  <c r="H12" i="3"/>
  <c r="H14" i="3" s="1"/>
  <c r="F63" i="1"/>
  <c r="F65" i="1" s="1"/>
  <c r="H63" i="1"/>
  <c r="H65" i="1" s="1"/>
  <c r="L12" i="3"/>
  <c r="L14" i="3" s="1"/>
</calcChain>
</file>

<file path=xl/sharedStrings.xml><?xml version="1.0" encoding="utf-8"?>
<sst xmlns="http://schemas.openxmlformats.org/spreadsheetml/2006/main" count="166" uniqueCount="148">
  <si>
    <t xml:space="preserve">STATUTORY BODY INCOME AND EXPENDITURE DETAILED SHEET </t>
  </si>
  <si>
    <t>Unaudited Actuals</t>
  </si>
  <si>
    <t xml:space="preserve">Approved Budget </t>
  </si>
  <si>
    <t xml:space="preserve">Revised Budget </t>
  </si>
  <si>
    <t>Forecast Outturn</t>
  </si>
  <si>
    <t xml:space="preserve">Estimate </t>
  </si>
  <si>
    <t>Forward Estimate</t>
  </si>
  <si>
    <t>Description</t>
  </si>
  <si>
    <t xml:space="preserve">Outturn </t>
  </si>
  <si>
    <t>Interest Income</t>
  </si>
  <si>
    <t xml:space="preserve">TOTAL INCOME </t>
  </si>
  <si>
    <t>Salaries</t>
  </si>
  <si>
    <t>Wages</t>
  </si>
  <si>
    <t>Allowances</t>
  </si>
  <si>
    <t>Pension and Gratuities</t>
  </si>
  <si>
    <t>Directors' fees and expenses</t>
  </si>
  <si>
    <t>Local Travel and Subsistence</t>
  </si>
  <si>
    <t>International Travel and Subsistence</t>
  </si>
  <si>
    <t>Utilities</t>
  </si>
  <si>
    <t>Communications Expenses</t>
  </si>
  <si>
    <t>Office Expenses</t>
  </si>
  <si>
    <t>Maintenance Expenses</t>
  </si>
  <si>
    <t>Subscriptions, Periodicals, Books, etc.</t>
  </si>
  <si>
    <t>Other Supplies, Materials and Equipment</t>
  </si>
  <si>
    <t>Uniforms &amp; Protective Clothing</t>
  </si>
  <si>
    <t>Professional and Consultancy Services</t>
  </si>
  <si>
    <t>Computer License Software and Hardware Maintenance</t>
  </si>
  <si>
    <t>Insurance</t>
  </si>
  <si>
    <t>Hosting and Entertainment</t>
  </si>
  <si>
    <t>Training</t>
  </si>
  <si>
    <t>Advertising and Promotions</t>
  </si>
  <si>
    <t>Subscriptions and Contributions</t>
  </si>
  <si>
    <t>Auditing and Accounting</t>
  </si>
  <si>
    <t>Board Expenses</t>
  </si>
  <si>
    <t>Depreciation and Amortization</t>
  </si>
  <si>
    <t>Bank Charges</t>
  </si>
  <si>
    <t>Other Operating Expenses</t>
  </si>
  <si>
    <t>Operating Costs</t>
  </si>
  <si>
    <t>Total Expenditure</t>
  </si>
  <si>
    <t>Operating Deficit/Surplus before Capital Projects</t>
  </si>
  <si>
    <t>Capital Projects</t>
  </si>
  <si>
    <t>Operating Deficit /Surplus after Capital Projects</t>
  </si>
  <si>
    <t>GOVERNMENT OF THE ANGUILLA</t>
  </si>
  <si>
    <t>Subvention from GOA</t>
  </si>
  <si>
    <t>2020</t>
  </si>
  <si>
    <t>Social Security Contributions</t>
  </si>
  <si>
    <t xml:space="preserve">Human </t>
  </si>
  <si>
    <t>Payroll Cost</t>
  </si>
  <si>
    <t>Resources</t>
  </si>
  <si>
    <t>Estimate</t>
  </si>
  <si>
    <t>Salary Staff</t>
  </si>
  <si>
    <t>Waged Staff</t>
  </si>
  <si>
    <t>GOVERNMENT OF ANGUILLA</t>
  </si>
  <si>
    <t>STATUTORY BODY SUMMARY</t>
  </si>
  <si>
    <t>MISSION:</t>
  </si>
  <si>
    <t>STRATEGIC PRIORITIES:</t>
  </si>
  <si>
    <t>Programme/Department</t>
  </si>
  <si>
    <t>Operating Expenditure</t>
  </si>
  <si>
    <t xml:space="preserve">Capital Expenditure </t>
  </si>
  <si>
    <t>TOTAL AGENCY BUDGET CEILING</t>
  </si>
  <si>
    <t>STATUTORY BODY STAFFING RESOURCES – Actual Number of Staff by Category</t>
  </si>
  <si>
    <t>Executive/Managerial</t>
  </si>
  <si>
    <t>Technical/Front Line Services</t>
  </si>
  <si>
    <t>Administrative Support</t>
  </si>
  <si>
    <t>Wages Staff</t>
  </si>
  <si>
    <t xml:space="preserve">TOTAL AGENCY STAFFING </t>
  </si>
  <si>
    <t>PROGRAMME PERFORMANCE INFORMATION</t>
  </si>
  <si>
    <t>KEY PERFORMANCE INDICATORS</t>
  </si>
  <si>
    <t xml:space="preserve">Output Indicators (the quantity of output or services delivered by the programme) </t>
  </si>
  <si>
    <t>Outcome Indicators (the planned or achieved outcomes or impacts of the programme and/or effectiveness in achieving programme objectives)</t>
  </si>
  <si>
    <t xml:space="preserve"> EXPENDITURE - BY PROGRAMME</t>
  </si>
  <si>
    <t>2020 Approved Budget</t>
  </si>
  <si>
    <t xml:space="preserve">2020 Revised Budget </t>
  </si>
  <si>
    <t>2020 Forecast Outturn</t>
  </si>
  <si>
    <t>2021 Budget Estimates</t>
  </si>
  <si>
    <t>2022 Forward Estimates</t>
  </si>
  <si>
    <t>2023 Forward Estimates</t>
  </si>
  <si>
    <t>KEY PROGRAMME STRATEGIES 2021 (Aimed at improving programme performance)</t>
  </si>
  <si>
    <t>2019 Actual</t>
  </si>
  <si>
    <t>2020 Planned</t>
  </si>
  <si>
    <t>2020 Revised</t>
  </si>
  <si>
    <t>2020 Outturn</t>
  </si>
  <si>
    <t>2021 Estimate</t>
  </si>
  <si>
    <t>2022 Estimate</t>
  </si>
  <si>
    <t>2023 Estimate</t>
  </si>
  <si>
    <t>Programme and Performance Indicators for 2021</t>
  </si>
  <si>
    <t>KEY PROGRAMME STRATEGIES FOR 2021</t>
  </si>
  <si>
    <t>ACHIEVEMENTS/PROGRESS IN 2020</t>
  </si>
  <si>
    <t>Estimate of Human Resources for 2021</t>
  </si>
  <si>
    <t>2021</t>
  </si>
  <si>
    <t>Grade</t>
  </si>
  <si>
    <t>Operational Fees</t>
  </si>
  <si>
    <t>Sale of Goods</t>
  </si>
  <si>
    <t>Rental Income</t>
  </si>
  <si>
    <t>Donations and Other Grants</t>
  </si>
  <si>
    <t>Dues and Charges</t>
  </si>
  <si>
    <t>Other Operational Income</t>
  </si>
  <si>
    <t>Transactions between Statutory Bodies</t>
  </si>
  <si>
    <t>Staff Medical Insurance</t>
  </si>
  <si>
    <t>Rewards &amp; Incentives</t>
  </si>
  <si>
    <t>Total Personnel Costs</t>
  </si>
  <si>
    <t>Bad Debt write off/ increase provisions</t>
  </si>
  <si>
    <t>Expenditure paid to other Government Entities</t>
  </si>
  <si>
    <t>Sundry Expenses</t>
  </si>
  <si>
    <t>Rental of Property</t>
  </si>
  <si>
    <t>Rental of Equipment</t>
  </si>
  <si>
    <t>Water Production Costs (WCA)</t>
  </si>
  <si>
    <t>Pension &amp; Long Term Benefits (ASSB &amp; PSPF )</t>
  </si>
  <si>
    <t>Short Term Benefits (ASSB)</t>
  </si>
  <si>
    <t>Pension and Benefit Contributions (ASSB &amp; PSPF)</t>
  </si>
  <si>
    <t>Government Transfer (Statutory transfers of Surpluses)</t>
  </si>
  <si>
    <t>Net Surplus/Deficit after GoA Transfer</t>
  </si>
  <si>
    <t>Other</t>
  </si>
  <si>
    <t>ANGUILLA FINANCIAL SERVICES COMMISSION  2021</t>
  </si>
  <si>
    <t>Anguilla Financial Services Commission</t>
  </si>
  <si>
    <t>Director</t>
  </si>
  <si>
    <t>Deputy Director</t>
  </si>
  <si>
    <t>Grade Point 7</t>
  </si>
  <si>
    <t>Head, Administration</t>
  </si>
  <si>
    <t>Grade Point 10</t>
  </si>
  <si>
    <t>Snr. Legal Counsel</t>
  </si>
  <si>
    <t>Grade Point 3</t>
  </si>
  <si>
    <t>Snr. Regulator</t>
  </si>
  <si>
    <t>Grade Point 1</t>
  </si>
  <si>
    <t>Regulator II</t>
  </si>
  <si>
    <t xml:space="preserve">Regulator </t>
  </si>
  <si>
    <t>Executive Secretary</t>
  </si>
  <si>
    <t>Clerical Officer</t>
  </si>
  <si>
    <t>Administrative Assistant</t>
  </si>
  <si>
    <t>Grade Point 5</t>
  </si>
  <si>
    <t>Board Approved</t>
  </si>
  <si>
    <t>Grade Point 4</t>
  </si>
  <si>
    <t>Temporary Staff</t>
  </si>
  <si>
    <t>Grade Point 2</t>
  </si>
  <si>
    <t>Accountant</t>
  </si>
  <si>
    <t xml:space="preserve">Cleaner </t>
  </si>
  <si>
    <t>To enhance the safety, stability and integrity of Anguilla's financial system and contribute to Anguilla being a premier financial centre, through appropriate regulation and legislation, judicious licensing, comprehensive monitoring and good governance.</t>
  </si>
  <si>
    <t>Production of regulatory framework along with Guidelines where necessary</t>
  </si>
  <si>
    <t xml:space="preserve">Enactment of draft legislation (noted above) </t>
  </si>
  <si>
    <t>Industry Outreach Session</t>
  </si>
  <si>
    <t>Reseaching and reviewing various pieces of legislation to issue drafting instructions on Trust and Corporate Services Provider legislation, Securities and Investment Funds legislation, Special Trusts Legislation and the Anguilla Business Companies legislation.   -  Outreach through webinar series on financial services matters.</t>
  </si>
  <si>
    <t>Continue preparing for the CFATF 4th round table mutual evaluation,  in particular the national risk assessment exercise in accordance withAnguilla's NRA Work Programme.</t>
  </si>
  <si>
    <t>Continue offsite thematic inspections of Trust and Corporate Services Providers ("TCDPs") and produce reports on any typologies evidenced from inspections.   -  Develop and implement regulatory framework for new licenses under new legislation.</t>
  </si>
  <si>
    <t>Contine to review and respond to comments by industry on draft Trust and Corporate Services Providers Act, draft Securities and Investment Funds Act, draft Special Trusts Act and draft Cooperative Societies legislation and draft Anguilla Busiess Companies Act.   -   Continue outreach to sensitize the public on financial services matters.</t>
  </si>
  <si>
    <t>Production of National Risk Assessment</t>
  </si>
  <si>
    <t>Production of draft legislation</t>
  </si>
  <si>
    <t>Production of regulatory framework along with Guideline where necessary</t>
  </si>
  <si>
    <t>Industry Outreach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</si>
</sst>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0.00_);_(&quot;$&quot;* \(#,##0.00\);_(&quot;$&quot;* &quot;-&quot;??_);_(@_)"/>
    <numFmt numFmtId="166" formatCode="_(* #,##0.00_);_(* \(#,##0.00\);_(* &quot;-&quot;??_);_(@_)"/>
    <numFmt numFmtId="167" formatCode="_(* #,##0_);_(* \(#,##0\);_(* &quot;-&quot;??_);_(@_)"/>
    <numFmt numFmtId="168" formatCode="_(* #,##0.0_);_(* \(#,##0.0\);_(* &quot;-&quot;?_);_(@_)"/>
    <numFmt numFmtId="169"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0"/>
      <name val="Arial"/>
      <family val="2"/>
    </font>
    <font>
      <b/>
      <sz val="12"/>
      <color theme="1"/>
      <name val="Arial"/>
      <family val="2"/>
    </font>
    <font>
      <sz val="12"/>
      <name val="Arial"/>
      <family val="2"/>
    </font>
    <font>
      <sz val="10"/>
      <color rgb="FFFF0000"/>
      <name val="Arial"/>
      <family val="2"/>
    </font>
    <font>
      <sz val="12"/>
      <color rgb="FFFF0000"/>
      <name val="Arial"/>
      <family val="2"/>
    </font>
    <font>
      <b/>
      <sz val="10"/>
      <name val="Arial"/>
      <family val="2"/>
    </font>
    <font>
      <b/>
      <i/>
      <sz val="11"/>
      <color theme="1"/>
      <name val="Arial"/>
      <family val="2"/>
    </font>
    <font>
      <b/>
      <sz val="12"/>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s>
  <borders count="5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1" fillId="0" borderId="0"/>
  </cellStyleXfs>
  <cellXfs count="191">
    <xf numFmtId="0" fontId="0" fillId="0" borderId="0" xfId="0"/>
    <xf numFmtId="0" fontId="3" fillId="0" borderId="0" xfId="0" quotePrefix="1" applyFont="1" applyBorder="1" applyAlignment="1"/>
    <xf numFmtId="0" fontId="4" fillId="0" borderId="0" xfId="3"/>
    <xf numFmtId="0" fontId="6" fillId="0" borderId="13" xfId="4" applyFont="1" applyBorder="1"/>
    <xf numFmtId="167" fontId="6" fillId="0" borderId="14" xfId="1" applyNumberFormat="1" applyFont="1" applyFill="1" applyBorder="1" applyProtection="1"/>
    <xf numFmtId="167" fontId="6" fillId="0" borderId="9" xfId="1" applyNumberFormat="1" applyFont="1" applyFill="1" applyBorder="1" applyProtection="1"/>
    <xf numFmtId="0" fontId="6" fillId="0" borderId="13" xfId="5" applyFont="1" applyBorder="1"/>
    <xf numFmtId="0" fontId="7" fillId="0" borderId="0" xfId="3" applyFont="1"/>
    <xf numFmtId="0" fontId="6" fillId="0" borderId="13" xfId="5" applyFont="1" applyBorder="1" applyAlignment="1" applyProtection="1">
      <alignment wrapText="1"/>
    </xf>
    <xf numFmtId="167" fontId="8" fillId="0" borderId="14" xfId="1" applyNumberFormat="1" applyFont="1" applyFill="1" applyBorder="1" applyProtection="1"/>
    <xf numFmtId="167" fontId="8" fillId="0" borderId="9" xfId="1" applyNumberFormat="1" applyFont="1" applyFill="1" applyBorder="1" applyProtection="1"/>
    <xf numFmtId="0" fontId="6" fillId="0" borderId="13" xfId="4" applyFont="1" applyBorder="1" applyAlignment="1" applyProtection="1">
      <alignment wrapText="1"/>
    </xf>
    <xf numFmtId="167" fontId="3" fillId="2" borderId="16" xfId="1" applyNumberFormat="1" applyFont="1" applyFill="1" applyBorder="1" applyProtection="1"/>
    <xf numFmtId="167" fontId="3" fillId="2" borderId="18" xfId="1" applyNumberFormat="1" applyFont="1" applyFill="1" applyBorder="1" applyProtection="1"/>
    <xf numFmtId="167" fontId="4" fillId="0" borderId="0" xfId="1" applyNumberFormat="1" applyFont="1"/>
    <xf numFmtId="167" fontId="3" fillId="0" borderId="22" xfId="1" applyNumberFormat="1" applyFont="1" applyFill="1" applyBorder="1" applyAlignment="1" applyProtection="1">
      <alignment wrapText="1"/>
    </xf>
    <xf numFmtId="167" fontId="3" fillId="0" borderId="16" xfId="1" applyNumberFormat="1" applyFont="1" applyFill="1" applyBorder="1" applyProtection="1"/>
    <xf numFmtId="167" fontId="3" fillId="0" borderId="18" xfId="1" applyNumberFormat="1" applyFont="1" applyFill="1" applyBorder="1" applyProtection="1"/>
    <xf numFmtId="0" fontId="6" fillId="0" borderId="0" xfId="0" quotePrefix="1" applyFont="1" applyBorder="1" applyAlignment="1">
      <alignment horizontal="center"/>
    </xf>
    <xf numFmtId="0" fontId="9" fillId="2" borderId="1" xfId="6" quotePrefix="1" applyFont="1" applyFill="1" applyBorder="1" applyAlignment="1">
      <alignment horizontal="left" vertical="center"/>
    </xf>
    <xf numFmtId="0" fontId="9" fillId="2" borderId="23" xfId="6" applyFont="1" applyFill="1" applyBorder="1" applyAlignment="1">
      <alignment vertical="center"/>
    </xf>
    <xf numFmtId="0" fontId="9" fillId="2" borderId="7" xfId="6" quotePrefix="1" applyFont="1" applyFill="1" applyBorder="1" applyAlignment="1">
      <alignment horizontal="left" vertical="center"/>
    </xf>
    <xf numFmtId="0" fontId="9" fillId="3" borderId="14" xfId="6" applyFont="1" applyFill="1" applyBorder="1" applyAlignment="1">
      <alignment vertical="center"/>
    </xf>
    <xf numFmtId="164" fontId="9" fillId="3" borderId="8" xfId="6" applyNumberFormat="1" applyFont="1" applyFill="1" applyBorder="1" applyAlignment="1">
      <alignment horizontal="center"/>
    </xf>
    <xf numFmtId="164" fontId="9" fillId="3" borderId="24" xfId="6" applyNumberFormat="1" applyFont="1" applyFill="1" applyBorder="1" applyAlignment="1">
      <alignment horizontal="center"/>
    </xf>
    <xf numFmtId="0" fontId="9" fillId="2" borderId="10" xfId="6" applyFont="1" applyFill="1" applyBorder="1" applyAlignment="1">
      <alignment horizontal="left" vertical="center"/>
    </xf>
    <xf numFmtId="0" fontId="9" fillId="2" borderId="11" xfId="6" applyFont="1" applyFill="1" applyBorder="1" applyAlignment="1">
      <alignment vertical="center"/>
    </xf>
    <xf numFmtId="164" fontId="9" fillId="3" borderId="11" xfId="6" applyNumberFormat="1" applyFont="1" applyFill="1" applyBorder="1" applyAlignment="1">
      <alignment horizontal="center"/>
    </xf>
    <xf numFmtId="164" fontId="9" fillId="3" borderId="25" xfId="6" applyNumberFormat="1" applyFont="1" applyFill="1" applyBorder="1" applyAlignment="1">
      <alignment horizontal="center"/>
    </xf>
    <xf numFmtId="0" fontId="4" fillId="0" borderId="7" xfId="6" applyFont="1" applyFill="1" applyBorder="1" applyAlignment="1">
      <alignment horizontal="left"/>
    </xf>
    <xf numFmtId="0" fontId="4" fillId="0" borderId="14" xfId="6" applyNumberFormat="1" applyFont="1" applyFill="1" applyBorder="1" applyAlignment="1">
      <alignment horizontal="center"/>
    </xf>
    <xf numFmtId="167" fontId="4" fillId="0" borderId="26" xfId="7" applyNumberFormat="1" applyFont="1" applyFill="1" applyBorder="1"/>
    <xf numFmtId="0" fontId="0" fillId="0" borderId="0" xfId="0" applyBorder="1"/>
    <xf numFmtId="168" fontId="0" fillId="0" borderId="0" xfId="0" applyNumberFormat="1"/>
    <xf numFmtId="0" fontId="4" fillId="0" borderId="14" xfId="8" applyFont="1" applyBorder="1" applyAlignment="1">
      <alignment horizontal="center"/>
    </xf>
    <xf numFmtId="167" fontId="4" fillId="0" borderId="26" xfId="7" applyNumberFormat="1" applyFont="1" applyBorder="1"/>
    <xf numFmtId="167" fontId="4" fillId="0" borderId="26" xfId="7" applyNumberFormat="1" applyFont="1" applyFill="1" applyBorder="1" applyAlignment="1">
      <alignment horizontal="right"/>
    </xf>
    <xf numFmtId="0" fontId="9" fillId="4" borderId="27" xfId="6" applyFont="1" applyFill="1" applyBorder="1" applyAlignment="1">
      <alignment horizontal="left" vertical="center"/>
    </xf>
    <xf numFmtId="0" fontId="9" fillId="4" borderId="20" xfId="6" applyNumberFormat="1" applyFont="1" applyFill="1" applyBorder="1" applyAlignment="1">
      <alignment horizontal="center" vertical="center"/>
    </xf>
    <xf numFmtId="167" fontId="9" fillId="4" borderId="21" xfId="7" applyNumberFormat="1" applyFont="1" applyFill="1" applyBorder="1" applyAlignment="1">
      <alignment horizontal="right" vertical="center"/>
    </xf>
    <xf numFmtId="0" fontId="9" fillId="2" borderId="28" xfId="6" applyFont="1" applyFill="1" applyBorder="1" applyAlignment="1">
      <alignment horizontal="left" vertical="center"/>
    </xf>
    <xf numFmtId="0" fontId="9" fillId="2" borderId="29" xfId="6" applyNumberFormat="1" applyFont="1" applyFill="1" applyBorder="1" applyAlignment="1">
      <alignment horizontal="center" vertical="center"/>
    </xf>
    <xf numFmtId="167" fontId="9" fillId="2" borderId="30" xfId="7" applyNumberFormat="1" applyFont="1" applyFill="1" applyBorder="1" applyAlignment="1">
      <alignment horizontal="right" vertical="center"/>
    </xf>
    <xf numFmtId="0" fontId="9" fillId="0" borderId="0" xfId="6" applyFont="1" applyFill="1" applyBorder="1" applyAlignment="1">
      <alignment horizontal="left" vertical="center"/>
    </xf>
    <xf numFmtId="0" fontId="9" fillId="0" borderId="0" xfId="6" applyNumberFormat="1" applyFont="1" applyFill="1" applyBorder="1" applyAlignment="1">
      <alignment horizontal="center" vertical="center"/>
    </xf>
    <xf numFmtId="167" fontId="9" fillId="0" borderId="0" xfId="7" applyNumberFormat="1" applyFont="1" applyFill="1" applyBorder="1" applyAlignment="1">
      <alignment horizontal="right" vertical="center"/>
    </xf>
    <xf numFmtId="0" fontId="0" fillId="0" borderId="0" xfId="0" applyFill="1" applyBorder="1"/>
    <xf numFmtId="0" fontId="6" fillId="0" borderId="0" xfId="0" quotePrefix="1" applyFont="1" applyBorder="1" applyAlignment="1">
      <alignment horizontal="left"/>
    </xf>
    <xf numFmtId="49" fontId="10" fillId="0" borderId="0" xfId="0" applyNumberFormat="1" applyFont="1" applyBorder="1"/>
    <xf numFmtId="49" fontId="2" fillId="0" borderId="0" xfId="0" applyNumberFormat="1" applyFont="1" applyBorder="1"/>
    <xf numFmtId="49" fontId="9" fillId="0" borderId="0" xfId="0" applyNumberFormat="1" applyFont="1" applyBorder="1"/>
    <xf numFmtId="0" fontId="4" fillId="0" borderId="0" xfId="0" applyFont="1" applyBorder="1"/>
    <xf numFmtId="169" fontId="4" fillId="0" borderId="0" xfId="2" applyNumberFormat="1" applyFont="1" applyFill="1" applyBorder="1" applyAlignment="1" applyProtection="1">
      <alignment vertical="top" wrapText="1"/>
      <protection locked="0"/>
    </xf>
    <xf numFmtId="169" fontId="4" fillId="0" borderId="9" xfId="2"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xf>
    <xf numFmtId="0" fontId="4" fillId="0" borderId="0" xfId="0" applyFont="1" applyFill="1" applyBorder="1"/>
    <xf numFmtId="0" fontId="4" fillId="0" borderId="9" xfId="0" applyFont="1" applyFill="1" applyBorder="1"/>
    <xf numFmtId="10" fontId="4" fillId="0" borderId="0" xfId="0" applyNumberFormat="1" applyFont="1" applyFill="1" applyBorder="1" applyAlignment="1" applyProtection="1">
      <alignment vertical="top" wrapText="1"/>
    </xf>
    <xf numFmtId="10" fontId="4" fillId="0" borderId="9" xfId="0" applyNumberFormat="1" applyFont="1" applyFill="1" applyBorder="1" applyAlignment="1" applyProtection="1">
      <alignment vertical="top" wrapText="1"/>
    </xf>
    <xf numFmtId="10" fontId="4" fillId="0" borderId="0" xfId="0" applyNumberFormat="1" applyFont="1" applyFill="1" applyBorder="1" applyAlignment="1" applyProtection="1">
      <alignment vertical="top" wrapText="1"/>
      <protection locked="0"/>
    </xf>
    <xf numFmtId="10" fontId="4" fillId="0" borderId="9" xfId="0" applyNumberFormat="1" applyFont="1" applyFill="1" applyBorder="1" applyAlignment="1" applyProtection="1">
      <alignment vertical="top" wrapText="1"/>
      <protection locked="0"/>
    </xf>
    <xf numFmtId="10" fontId="4" fillId="0" borderId="46" xfId="0" applyNumberFormat="1" applyFont="1" applyFill="1" applyBorder="1" applyAlignment="1">
      <alignment vertical="top" wrapText="1"/>
    </xf>
    <xf numFmtId="10" fontId="4" fillId="0" borderId="46" xfId="0" applyNumberFormat="1" applyFont="1" applyFill="1" applyBorder="1" applyAlignment="1">
      <alignment vertical="top"/>
    </xf>
    <xf numFmtId="10" fontId="4" fillId="0" borderId="12" xfId="0" applyNumberFormat="1" applyFont="1" applyFill="1" applyBorder="1" applyAlignment="1">
      <alignment vertical="top"/>
    </xf>
    <xf numFmtId="0" fontId="4" fillId="0" borderId="0" xfId="0" applyFont="1"/>
    <xf numFmtId="0" fontId="5" fillId="2" borderId="2" xfId="3" applyFont="1" applyFill="1" applyBorder="1" applyAlignment="1" applyProtection="1">
      <alignment horizontal="center"/>
    </xf>
    <xf numFmtId="0" fontId="5" fillId="2" borderId="2" xfId="3" quotePrefix="1" applyNumberFormat="1" applyFont="1" applyFill="1" applyBorder="1" applyAlignment="1" applyProtection="1">
      <alignment horizontal="center"/>
    </xf>
    <xf numFmtId="0" fontId="5" fillId="2" borderId="6" xfId="3" applyFont="1" applyFill="1" applyBorder="1" applyAlignment="1" applyProtection="1">
      <alignment horizontal="center"/>
    </xf>
    <xf numFmtId="0" fontId="3" fillId="2" borderId="15" xfId="4" applyFont="1" applyFill="1" applyBorder="1" applyAlignment="1" applyProtection="1">
      <alignment wrapText="1"/>
    </xf>
    <xf numFmtId="167" fontId="3" fillId="2" borderId="17" xfId="1" applyNumberFormat="1" applyFont="1" applyFill="1" applyBorder="1" applyProtection="1"/>
    <xf numFmtId="0" fontId="3" fillId="2" borderId="19" xfId="4" applyFont="1" applyFill="1" applyBorder="1" applyAlignment="1" applyProtection="1">
      <alignment wrapText="1"/>
    </xf>
    <xf numFmtId="167" fontId="3" fillId="2" borderId="20" xfId="1" applyNumberFormat="1" applyFont="1" applyFill="1" applyBorder="1" applyProtection="1"/>
    <xf numFmtId="167" fontId="3" fillId="2" borderId="21" xfId="1" applyNumberFormat="1" applyFont="1" applyFill="1" applyBorder="1" applyProtection="1"/>
    <xf numFmtId="0" fontId="3" fillId="6" borderId="15" xfId="4" applyFont="1" applyFill="1" applyBorder="1" applyAlignment="1" applyProtection="1">
      <alignment wrapText="1"/>
    </xf>
    <xf numFmtId="167" fontId="3" fillId="6" borderId="16" xfId="1" applyNumberFormat="1" applyFont="1" applyFill="1" applyBorder="1" applyProtection="1"/>
    <xf numFmtId="167" fontId="3" fillId="6" borderId="18" xfId="1" applyNumberFormat="1" applyFont="1" applyFill="1" applyBorder="1" applyProtection="1"/>
    <xf numFmtId="167" fontId="3" fillId="7" borderId="22" xfId="1" applyNumberFormat="1" applyFont="1" applyFill="1" applyBorder="1" applyAlignment="1" applyProtection="1">
      <alignment wrapText="1"/>
    </xf>
    <xf numFmtId="167" fontId="3" fillId="7" borderId="16" xfId="1" applyNumberFormat="1" applyFont="1" applyFill="1" applyBorder="1" applyProtection="1"/>
    <xf numFmtId="167" fontId="3" fillId="7" borderId="18" xfId="1" applyNumberFormat="1" applyFont="1" applyFill="1" applyBorder="1" applyProtection="1"/>
    <xf numFmtId="167" fontId="3" fillId="7" borderId="15" xfId="1" applyNumberFormat="1" applyFont="1" applyFill="1" applyBorder="1" applyAlignment="1" applyProtection="1">
      <alignment wrapText="1"/>
    </xf>
    <xf numFmtId="169" fontId="4" fillId="0" borderId="37" xfId="2" applyNumberFormat="1" applyFont="1" applyFill="1" applyBorder="1" applyAlignment="1" applyProtection="1">
      <alignment vertical="top" wrapText="1"/>
      <protection locked="0"/>
    </xf>
    <xf numFmtId="0" fontId="9" fillId="4" borderId="38" xfId="0" applyFont="1" applyFill="1" applyBorder="1" applyAlignment="1" applyProtection="1">
      <alignment horizontal="center" vertical="top" wrapText="1"/>
    </xf>
    <xf numFmtId="0" fontId="9" fillId="4" borderId="39" xfId="0" applyFont="1" applyFill="1" applyBorder="1" applyAlignment="1" applyProtection="1">
      <alignment horizontal="center" vertical="top" wrapText="1"/>
    </xf>
    <xf numFmtId="0" fontId="9" fillId="4" borderId="40" xfId="0" applyFont="1" applyFill="1" applyBorder="1" applyAlignment="1" applyProtection="1">
      <alignment horizontal="center" vertical="top" wrapText="1"/>
    </xf>
    <xf numFmtId="0" fontId="9" fillId="4" borderId="33" xfId="0" applyFont="1" applyFill="1" applyBorder="1" applyAlignment="1" applyProtection="1">
      <alignment horizontal="center" vertical="top" wrapText="1"/>
    </xf>
    <xf numFmtId="0" fontId="9" fillId="4" borderId="34" xfId="0" applyFont="1" applyFill="1" applyBorder="1" applyAlignment="1" applyProtection="1">
      <alignment horizontal="center" vertical="top" wrapText="1"/>
    </xf>
    <xf numFmtId="169" fontId="9" fillId="5" borderId="0" xfId="2" applyNumberFormat="1" applyFont="1" applyFill="1" applyBorder="1" applyAlignment="1" applyProtection="1">
      <alignment vertical="top" wrapText="1"/>
    </xf>
    <xf numFmtId="169" fontId="9" fillId="5" borderId="9" xfId="2" applyNumberFormat="1" applyFont="1" applyFill="1" applyBorder="1" applyAlignment="1" applyProtection="1">
      <alignment vertical="top" wrapText="1"/>
    </xf>
    <xf numFmtId="0" fontId="4" fillId="5" borderId="33" xfId="0" applyFont="1" applyFill="1" applyBorder="1" applyAlignment="1" applyProtection="1">
      <alignment vertical="top" wrapText="1"/>
    </xf>
    <xf numFmtId="0" fontId="4" fillId="5" borderId="34" xfId="0" applyFont="1" applyFill="1" applyBorder="1" applyAlignment="1" applyProtection="1">
      <alignment vertical="top" wrapText="1"/>
    </xf>
    <xf numFmtId="0" fontId="4" fillId="0" borderId="50" xfId="6" applyFont="1" applyFill="1" applyBorder="1"/>
    <xf numFmtId="0" fontId="9" fillId="4" borderId="51" xfId="6" applyFont="1" applyFill="1" applyBorder="1" applyAlignment="1">
      <alignment vertical="center"/>
    </xf>
    <xf numFmtId="0" fontId="4" fillId="0" borderId="50" xfId="8" applyFont="1" applyBorder="1"/>
    <xf numFmtId="0" fontId="9" fillId="4" borderId="51" xfId="6" applyFont="1" applyFill="1" applyBorder="1" applyAlignment="1">
      <alignment horizontal="left" vertical="center"/>
    </xf>
    <xf numFmtId="0" fontId="9" fillId="2" borderId="52" xfId="6" applyFont="1" applyFill="1" applyBorder="1" applyAlignment="1">
      <alignment horizontal="left" vertical="center"/>
    </xf>
    <xf numFmtId="0" fontId="4" fillId="0" borderId="47" xfId="6" applyNumberFormat="1" applyFont="1" applyFill="1" applyBorder="1" applyAlignment="1">
      <alignment horizontal="center"/>
    </xf>
    <xf numFmtId="0" fontId="4" fillId="0" borderId="47" xfId="8" applyFont="1" applyBorder="1" applyAlignment="1">
      <alignment horizontal="center"/>
    </xf>
    <xf numFmtId="0" fontId="9" fillId="4" borderId="48" xfId="6" applyNumberFormat="1" applyFont="1" applyFill="1" applyBorder="1" applyAlignment="1">
      <alignment horizontal="center" vertical="center"/>
    </xf>
    <xf numFmtId="0" fontId="9" fillId="2" borderId="49" xfId="6" applyNumberFormat="1" applyFont="1" applyFill="1" applyBorder="1" applyAlignment="1">
      <alignment horizontal="center" vertical="center"/>
    </xf>
    <xf numFmtId="0" fontId="0" fillId="0" borderId="53" xfId="0" applyBorder="1"/>
    <xf numFmtId="0" fontId="0" fillId="0" borderId="54" xfId="0" applyBorder="1"/>
    <xf numFmtId="0" fontId="0" fillId="0" borderId="54" xfId="0" applyFill="1" applyBorder="1"/>
    <xf numFmtId="0" fontId="4" fillId="0" borderId="54" xfId="6" applyFont="1" applyFill="1" applyBorder="1"/>
    <xf numFmtId="0" fontId="9" fillId="4" borderId="55" xfId="6" applyFont="1" applyFill="1" applyBorder="1" applyAlignment="1">
      <alignment vertical="center"/>
    </xf>
    <xf numFmtId="0" fontId="4" fillId="0" borderId="54" xfId="8" applyFont="1" applyBorder="1"/>
    <xf numFmtId="0" fontId="9" fillId="4" borderId="55" xfId="6" applyFont="1" applyFill="1" applyBorder="1" applyAlignment="1">
      <alignment horizontal="left" vertical="center"/>
    </xf>
    <xf numFmtId="0" fontId="9" fillId="2" borderId="56" xfId="6" applyFont="1" applyFill="1" applyBorder="1" applyAlignment="1">
      <alignment horizontal="left" vertical="center"/>
    </xf>
    <xf numFmtId="0" fontId="5" fillId="2" borderId="9" xfId="3" applyFont="1" applyFill="1" applyBorder="1" applyAlignment="1" applyProtection="1">
      <alignment horizontal="center" wrapText="1"/>
    </xf>
    <xf numFmtId="0" fontId="11" fillId="0" borderId="0" xfId="0" quotePrefix="1" applyFont="1" applyBorder="1" applyAlignment="1"/>
    <xf numFmtId="0" fontId="5" fillId="2" borderId="13" xfId="3" applyFont="1" applyFill="1" applyBorder="1" applyAlignment="1" applyProtection="1">
      <alignment horizontal="center" vertical="center" wrapText="1"/>
    </xf>
    <xf numFmtId="0" fontId="5" fillId="2" borderId="14" xfId="3" applyFont="1" applyFill="1" applyBorder="1" applyAlignment="1" applyProtection="1">
      <alignment horizontal="center" wrapText="1"/>
    </xf>
    <xf numFmtId="0" fontId="5" fillId="2" borderId="14" xfId="3" applyFont="1" applyFill="1" applyBorder="1" applyAlignment="1" applyProtection="1">
      <alignment horizontal="center"/>
    </xf>
    <xf numFmtId="167" fontId="3" fillId="7" borderId="0" xfId="1" applyNumberFormat="1" applyFont="1" applyFill="1" applyBorder="1" applyAlignment="1" applyProtection="1">
      <alignment wrapText="1"/>
    </xf>
    <xf numFmtId="167" fontId="3" fillId="7" borderId="0" xfId="1" applyNumberFormat="1" applyFont="1" applyFill="1" applyBorder="1" applyProtection="1"/>
    <xf numFmtId="0" fontId="3" fillId="0" borderId="0" xfId="0" quotePrefix="1" applyFont="1" applyFill="1" applyBorder="1" applyAlignment="1"/>
    <xf numFmtId="0" fontId="5" fillId="2" borderId="8" xfId="3" applyFont="1" applyFill="1" applyBorder="1" applyAlignment="1" applyProtection="1">
      <alignment horizontal="center"/>
    </xf>
    <xf numFmtId="0" fontId="5" fillId="2" borderId="11" xfId="3" applyFont="1" applyFill="1" applyBorder="1" applyAlignment="1" applyProtection="1">
      <alignment horizontal="center"/>
    </xf>
    <xf numFmtId="0" fontId="5" fillId="2" borderId="8" xfId="3" applyFont="1" applyFill="1" applyBorder="1" applyAlignment="1" applyProtection="1">
      <alignment horizontal="center" wrapText="1"/>
    </xf>
    <xf numFmtId="0" fontId="5" fillId="2" borderId="11" xfId="3" applyFont="1" applyFill="1" applyBorder="1" applyAlignment="1" applyProtection="1">
      <alignment horizontal="center" wrapText="1"/>
    </xf>
    <xf numFmtId="0" fontId="5" fillId="2" borderId="9" xfId="3" applyFont="1" applyFill="1" applyBorder="1" applyAlignment="1" applyProtection="1">
      <alignment horizontal="center" wrapText="1"/>
    </xf>
    <xf numFmtId="0" fontId="5" fillId="2" borderId="12" xfId="3" applyFont="1" applyFill="1" applyBorder="1" applyAlignment="1" applyProtection="1">
      <alignment horizontal="center" wrapText="1"/>
    </xf>
    <xf numFmtId="0" fontId="5" fillId="2" borderId="1"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10" xfId="3" applyFont="1" applyFill="1" applyBorder="1" applyAlignment="1" applyProtection="1">
      <alignment horizontal="center" vertical="center" wrapText="1"/>
    </xf>
    <xf numFmtId="17" fontId="3" fillId="2" borderId="3" xfId="3" quotePrefix="1" applyNumberFormat="1" applyFont="1" applyFill="1" applyBorder="1" applyAlignment="1">
      <alignment horizontal="center"/>
    </xf>
    <xf numFmtId="17" fontId="3" fillId="2" borderId="4" xfId="3" applyNumberFormat="1" applyFont="1" applyFill="1" applyBorder="1" applyAlignment="1">
      <alignment horizontal="center"/>
    </xf>
    <xf numFmtId="17" fontId="3" fillId="2" borderId="5" xfId="3" applyNumberFormat="1" applyFont="1" applyFill="1" applyBorder="1" applyAlignment="1">
      <alignment horizontal="center"/>
    </xf>
    <xf numFmtId="0" fontId="3" fillId="0" borderId="0" xfId="0" quotePrefix="1" applyFont="1" applyBorder="1" applyAlignment="1">
      <alignment horizontal="center"/>
    </xf>
    <xf numFmtId="0" fontId="6" fillId="0" borderId="0" xfId="0" quotePrefix="1" applyFont="1" applyBorder="1" applyAlignment="1">
      <alignment horizontal="center"/>
    </xf>
    <xf numFmtId="164" fontId="9" fillId="3" borderId="2" xfId="6" quotePrefix="1" applyNumberFormat="1" applyFont="1" applyFill="1" applyBorder="1" applyAlignment="1">
      <alignment horizontal="center"/>
    </xf>
    <xf numFmtId="164" fontId="9" fillId="3" borderId="6" xfId="6" applyNumberFormat="1" applyFont="1" applyFill="1" applyBorder="1" applyAlignment="1">
      <alignment horizontal="center"/>
    </xf>
    <xf numFmtId="0" fontId="4" fillId="0" borderId="19" xfId="0" applyFont="1" applyFill="1" applyBorder="1" applyAlignment="1" applyProtection="1">
      <alignment vertical="top" wrapText="1"/>
      <protection locked="0"/>
    </xf>
    <xf numFmtId="0" fontId="4" fillId="0" borderId="33" xfId="0" applyFont="1" applyFill="1" applyBorder="1" applyAlignment="1" applyProtection="1">
      <alignment vertical="top" wrapText="1"/>
      <protection locked="0"/>
    </xf>
    <xf numFmtId="0" fontId="4" fillId="0" borderId="34" xfId="0" applyFont="1" applyFill="1" applyBorder="1" applyAlignment="1" applyProtection="1">
      <alignment vertical="top" wrapText="1"/>
      <protection locked="0"/>
    </xf>
    <xf numFmtId="0" fontId="9" fillId="4" borderId="22" xfId="0" applyFont="1" applyFill="1" applyBorder="1" applyAlignment="1" applyProtection="1">
      <alignment horizontal="center" vertical="top" wrapText="1"/>
    </xf>
    <xf numFmtId="0" fontId="4" fillId="4" borderId="31" xfId="0" applyFont="1" applyFill="1" applyBorder="1" applyAlignment="1" applyProtection="1">
      <alignment horizontal="center" vertical="top" wrapText="1"/>
    </xf>
    <xf numFmtId="0" fontId="4" fillId="4" borderId="32" xfId="0" applyFont="1" applyFill="1" applyBorder="1" applyAlignment="1" applyProtection="1">
      <alignment horizontal="center" vertical="top" wrapText="1"/>
    </xf>
    <xf numFmtId="0" fontId="9" fillId="4" borderId="13"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9" xfId="0" applyFont="1" applyFill="1" applyBorder="1" applyAlignment="1" applyProtection="1">
      <alignment horizontal="lef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wrapText="1"/>
    </xf>
    <xf numFmtId="0" fontId="9" fillId="4" borderId="13" xfId="0" applyFont="1" applyFill="1" applyBorder="1" applyAlignment="1" applyProtection="1">
      <alignment vertical="top" wrapText="1"/>
    </xf>
    <xf numFmtId="0" fontId="4" fillId="4" borderId="0"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9" fillId="4" borderId="35" xfId="0" applyFont="1" applyFill="1" applyBorder="1" applyAlignment="1" applyProtection="1">
      <alignment horizontal="center" vertical="top" wrapText="1"/>
    </xf>
    <xf numFmtId="0" fontId="9" fillId="4" borderId="36" xfId="0" applyFont="1" applyFill="1" applyBorder="1" applyAlignment="1" applyProtection="1">
      <alignment horizontal="center" vertical="top" wrapText="1"/>
    </xf>
    <xf numFmtId="0" fontId="9" fillId="4" borderId="37" xfId="0" applyFont="1" applyFill="1" applyBorder="1" applyAlignment="1" applyProtection="1">
      <alignment horizontal="center" vertical="top" wrapText="1"/>
    </xf>
    <xf numFmtId="0" fontId="9" fillId="4" borderId="39"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9" fillId="5" borderId="13" xfId="0" applyFont="1" applyFill="1" applyBorder="1" applyAlignment="1" applyProtection="1">
      <alignment vertical="top" wrapText="1"/>
    </xf>
    <xf numFmtId="0" fontId="9" fillId="5" borderId="0" xfId="0" applyFont="1" applyFill="1" applyBorder="1" applyAlignment="1" applyProtection="1">
      <alignment vertical="top" wrapText="1"/>
    </xf>
    <xf numFmtId="0" fontId="9" fillId="4" borderId="19" xfId="0" applyFont="1" applyFill="1" applyBorder="1" applyAlignment="1" applyProtection="1">
      <alignment horizontal="center" vertical="top" wrapText="1"/>
    </xf>
    <xf numFmtId="0" fontId="4" fillId="4" borderId="33" xfId="0" applyFont="1" applyFill="1" applyBorder="1" applyAlignment="1" applyProtection="1">
      <alignment horizontal="center" vertical="top" wrapText="1"/>
    </xf>
    <xf numFmtId="0" fontId="4" fillId="4" borderId="34" xfId="0" applyFont="1" applyFill="1" applyBorder="1" applyAlignment="1" applyProtection="1">
      <alignment horizontal="center" vertical="top" wrapText="1"/>
    </xf>
    <xf numFmtId="0" fontId="9" fillId="5" borderId="19" xfId="0" applyFont="1" applyFill="1" applyBorder="1" applyAlignment="1" applyProtection="1">
      <alignment vertical="top" wrapText="1"/>
    </xf>
    <xf numFmtId="0" fontId="4" fillId="5" borderId="33" xfId="0" applyFont="1" applyFill="1" applyBorder="1" applyAlignment="1" applyProtection="1">
      <alignment vertical="top" wrapText="1"/>
    </xf>
    <xf numFmtId="0" fontId="9" fillId="4" borderId="38" xfId="0" applyFont="1" applyFill="1" applyBorder="1" applyAlignment="1" applyProtection="1">
      <alignment horizontal="center" vertical="top" wrapText="1"/>
    </xf>
    <xf numFmtId="0" fontId="9" fillId="4" borderId="39" xfId="0" applyFont="1" applyFill="1" applyBorder="1" applyAlignment="1" applyProtection="1">
      <alignment horizontal="center" vertical="top" wrapText="1"/>
    </xf>
    <xf numFmtId="0" fontId="9" fillId="4" borderId="40" xfId="0" applyFont="1" applyFill="1" applyBorder="1" applyAlignment="1" applyProtection="1">
      <alignment horizontal="center" vertical="top" wrapText="1"/>
    </xf>
    <xf numFmtId="0" fontId="9" fillId="5" borderId="27" xfId="0" applyFont="1" applyFill="1" applyBorder="1" applyAlignment="1" applyProtection="1">
      <alignment horizontal="center" vertical="top" wrapText="1"/>
    </xf>
    <xf numFmtId="0" fontId="9" fillId="5" borderId="20" xfId="0" applyFont="1" applyFill="1" applyBorder="1" applyAlignment="1" applyProtection="1">
      <alignment horizontal="center" vertical="top" wrapText="1"/>
    </xf>
    <xf numFmtId="0" fontId="9" fillId="5" borderId="21" xfId="0" applyFont="1" applyFill="1" applyBorder="1" applyAlignment="1" applyProtection="1">
      <alignment horizontal="center" vertical="top" wrapText="1"/>
    </xf>
    <xf numFmtId="0" fontId="4" fillId="0" borderId="3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3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9" fillId="4" borderId="33" xfId="0" applyFont="1" applyFill="1" applyBorder="1" applyAlignment="1" applyProtection="1">
      <alignment horizontal="center" vertical="top" wrapText="1"/>
    </xf>
    <xf numFmtId="0" fontId="9" fillId="4" borderId="34" xfId="0" applyFont="1" applyFill="1" applyBorder="1" applyAlignment="1" applyProtection="1">
      <alignment horizontal="center" vertical="top" wrapText="1"/>
    </xf>
    <xf numFmtId="0" fontId="4" fillId="0" borderId="9" xfId="0" applyFont="1" applyFill="1" applyBorder="1" applyAlignment="1" applyProtection="1">
      <alignment horizontal="left" vertical="top" wrapText="1"/>
    </xf>
    <xf numFmtId="0" fontId="9" fillId="4" borderId="19" xfId="0" applyFont="1" applyFill="1" applyBorder="1" applyAlignment="1" applyProtection="1">
      <alignment vertical="top" wrapText="1"/>
    </xf>
    <xf numFmtId="0" fontId="4" fillId="4" borderId="33" xfId="0" applyFont="1" applyFill="1" applyBorder="1" applyAlignment="1" applyProtection="1">
      <alignment vertical="top" wrapText="1"/>
    </xf>
    <xf numFmtId="0" fontId="9" fillId="5" borderId="33" xfId="0" applyFont="1" applyFill="1" applyBorder="1" applyAlignment="1" applyProtection="1">
      <alignment vertical="top" wrapText="1"/>
    </xf>
    <xf numFmtId="0" fontId="4" fillId="5" borderId="34" xfId="0" applyFont="1" applyFill="1" applyBorder="1" applyAlignment="1" applyProtection="1">
      <alignment vertical="top" wrapText="1"/>
    </xf>
    <xf numFmtId="0" fontId="4" fillId="0" borderId="45" xfId="0" applyFont="1" applyFill="1" applyBorder="1" applyAlignment="1" applyProtection="1">
      <alignment vertical="top" wrapText="1"/>
      <protection locked="0"/>
    </xf>
    <xf numFmtId="0" fontId="4" fillId="0" borderId="46" xfId="0" applyFont="1" applyFill="1" applyBorder="1" applyAlignment="1" applyProtection="1">
      <alignment vertical="top" wrapText="1"/>
      <protection locked="0"/>
    </xf>
  </cellXfs>
  <cellStyles count="9">
    <cellStyle name="Comma" xfId="1" builtinId="3"/>
    <cellStyle name="Comma 2" xfId="7"/>
    <cellStyle name="Currency" xfId="2" builtinId="4"/>
    <cellStyle name="Normal" xfId="0" builtinId="0"/>
    <cellStyle name="Normal 10" xfId="6"/>
    <cellStyle name="Normal 2" xfId="3"/>
    <cellStyle name="Normal 2 2" xfId="4"/>
    <cellStyle name="Normal 2 2 2" xfId="5"/>
    <cellStyle name="Normal 5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view="pageBreakPreview" zoomScale="60" zoomScaleNormal="60" workbookViewId="0">
      <selection activeCell="B41" sqref="B41"/>
    </sheetView>
  </sheetViews>
  <sheetFormatPr defaultColWidth="9.08984375" defaultRowHeight="12.5" x14ac:dyDescent="0.25"/>
  <cols>
    <col min="1" max="1" width="63.453125" style="2" customWidth="1"/>
    <col min="2" max="2" width="22.08984375" style="2" customWidth="1"/>
    <col min="3" max="4" width="19.54296875" style="2" customWidth="1"/>
    <col min="5" max="5" width="21.08984375" style="2" customWidth="1"/>
    <col min="6" max="6" width="20.08984375" style="2" customWidth="1"/>
    <col min="7" max="7" width="19.54296875" style="2" customWidth="1"/>
    <col min="8" max="8" width="21.08984375" style="2" customWidth="1"/>
    <col min="9" max="12" width="9.08984375" style="2" customWidth="1"/>
    <col min="13" max="13" width="1.36328125" style="2" customWidth="1"/>
    <col min="14" max="16384" width="9.08984375" style="2"/>
  </cols>
  <sheetData>
    <row r="1" spans="1:8" ht="21" customHeight="1" x14ac:dyDescent="0.35">
      <c r="A1" s="1" t="s">
        <v>42</v>
      </c>
      <c r="B1" s="1"/>
      <c r="C1" s="1"/>
      <c r="D1" s="1"/>
      <c r="E1" s="1"/>
      <c r="F1" s="1"/>
      <c r="G1" s="1"/>
      <c r="H1" s="1"/>
    </row>
    <row r="2" spans="1:8" ht="21" customHeight="1" x14ac:dyDescent="0.35">
      <c r="A2" s="1" t="s">
        <v>0</v>
      </c>
      <c r="B2" s="1"/>
      <c r="C2" s="1"/>
      <c r="D2" s="1"/>
      <c r="E2" s="1"/>
      <c r="F2" s="1"/>
      <c r="G2" s="1"/>
      <c r="H2" s="1"/>
    </row>
    <row r="3" spans="1:8" ht="21" customHeight="1" x14ac:dyDescent="0.35">
      <c r="A3" s="117" t="s">
        <v>113</v>
      </c>
      <c r="B3" s="1"/>
      <c r="C3" s="1"/>
      <c r="D3" s="1"/>
      <c r="E3" s="1"/>
      <c r="F3" s="1"/>
      <c r="G3" s="1"/>
      <c r="H3" s="1"/>
    </row>
    <row r="4" spans="1:8" ht="21" customHeight="1" x14ac:dyDescent="0.35">
      <c r="A4" s="1"/>
      <c r="B4" s="1"/>
      <c r="C4" s="1"/>
      <c r="D4" s="1"/>
      <c r="E4" s="1"/>
      <c r="F4" s="1"/>
      <c r="G4" s="1"/>
      <c r="H4" s="1"/>
    </row>
    <row r="5" spans="1:8" ht="21" customHeight="1" thickBot="1" x14ac:dyDescent="0.4">
      <c r="A5" s="111"/>
      <c r="B5" s="1"/>
      <c r="C5" s="1"/>
      <c r="D5" s="1"/>
      <c r="E5" s="1"/>
      <c r="F5" s="1"/>
      <c r="G5" s="1"/>
      <c r="H5" s="1"/>
    </row>
    <row r="6" spans="1:8" ht="21" customHeight="1" x14ac:dyDescent="0.35">
      <c r="A6" s="124"/>
      <c r="B6" s="68">
        <v>2019</v>
      </c>
      <c r="C6" s="127" t="s">
        <v>44</v>
      </c>
      <c r="D6" s="128"/>
      <c r="E6" s="129"/>
      <c r="F6" s="69">
        <v>2021</v>
      </c>
      <c r="G6" s="68">
        <v>2022</v>
      </c>
      <c r="H6" s="70">
        <v>2023</v>
      </c>
    </row>
    <row r="7" spans="1:8" ht="21" customHeight="1" x14ac:dyDescent="0.25">
      <c r="A7" s="125"/>
      <c r="B7" s="120" t="s">
        <v>1</v>
      </c>
      <c r="C7" s="120" t="s">
        <v>2</v>
      </c>
      <c r="D7" s="120" t="s">
        <v>3</v>
      </c>
      <c r="E7" s="120" t="s">
        <v>4</v>
      </c>
      <c r="F7" s="118" t="s">
        <v>5</v>
      </c>
      <c r="G7" s="120" t="s">
        <v>6</v>
      </c>
      <c r="H7" s="122" t="s">
        <v>6</v>
      </c>
    </row>
    <row r="8" spans="1:8" ht="21" customHeight="1" thickBot="1" x14ac:dyDescent="0.3">
      <c r="A8" s="126" t="s">
        <v>7</v>
      </c>
      <c r="B8" s="121"/>
      <c r="C8" s="121"/>
      <c r="D8" s="121"/>
      <c r="E8" s="121" t="s">
        <v>8</v>
      </c>
      <c r="F8" s="119"/>
      <c r="G8" s="121"/>
      <c r="H8" s="123"/>
    </row>
    <row r="9" spans="1:8" ht="21" customHeight="1" x14ac:dyDescent="0.35">
      <c r="A9" s="112"/>
      <c r="B9" s="113"/>
      <c r="C9" s="113"/>
      <c r="D9" s="113"/>
      <c r="E9" s="113"/>
      <c r="F9" s="114"/>
      <c r="G9" s="113"/>
      <c r="H9" s="110"/>
    </row>
    <row r="10" spans="1:8" ht="21" customHeight="1" x14ac:dyDescent="0.35">
      <c r="A10" s="3" t="s">
        <v>91</v>
      </c>
      <c r="B10" s="4"/>
      <c r="C10" s="4"/>
      <c r="D10" s="4"/>
      <c r="E10" s="4"/>
      <c r="F10" s="4"/>
      <c r="G10" s="4"/>
      <c r="H10" s="5"/>
    </row>
    <row r="11" spans="1:8" s="7" customFormat="1" ht="21" customHeight="1" x14ac:dyDescent="0.35">
      <c r="A11" s="6" t="s">
        <v>95</v>
      </c>
      <c r="B11" s="4"/>
      <c r="C11" s="4">
        <v>2264889</v>
      </c>
      <c r="D11" s="4"/>
      <c r="E11" s="4"/>
      <c r="F11" s="4">
        <v>2027857.11</v>
      </c>
      <c r="G11" s="4"/>
      <c r="H11" s="5"/>
    </row>
    <row r="12" spans="1:8" ht="21" customHeight="1" x14ac:dyDescent="0.35">
      <c r="A12" s="6" t="s">
        <v>9</v>
      </c>
      <c r="B12" s="4"/>
      <c r="C12" s="4"/>
      <c r="D12" s="4"/>
      <c r="E12" s="4"/>
      <c r="F12" s="4"/>
      <c r="G12" s="4"/>
      <c r="H12" s="5"/>
    </row>
    <row r="13" spans="1:8" ht="21" customHeight="1" x14ac:dyDescent="0.35">
      <c r="A13" s="3" t="s">
        <v>93</v>
      </c>
      <c r="B13" s="4"/>
      <c r="C13" s="4"/>
      <c r="D13" s="4"/>
      <c r="E13" s="4"/>
      <c r="F13" s="4"/>
      <c r="G13" s="4"/>
      <c r="H13" s="5"/>
    </row>
    <row r="14" spans="1:8" ht="21" customHeight="1" x14ac:dyDescent="0.35">
      <c r="A14" s="3" t="s">
        <v>96</v>
      </c>
      <c r="B14" s="4"/>
      <c r="C14" s="4"/>
      <c r="D14" s="4"/>
      <c r="E14" s="4"/>
      <c r="F14" s="4"/>
      <c r="G14" s="4"/>
      <c r="H14" s="5"/>
    </row>
    <row r="15" spans="1:8" ht="21" customHeight="1" x14ac:dyDescent="0.35">
      <c r="A15" s="3" t="s">
        <v>92</v>
      </c>
      <c r="B15" s="4"/>
      <c r="C15" s="4"/>
      <c r="D15" s="4"/>
      <c r="E15" s="4"/>
      <c r="F15" s="4"/>
      <c r="G15" s="4"/>
      <c r="H15" s="5"/>
    </row>
    <row r="16" spans="1:8" ht="21" customHeight="1" x14ac:dyDescent="0.35">
      <c r="A16" s="8" t="s">
        <v>43</v>
      </c>
      <c r="B16" s="4"/>
      <c r="C16" s="4"/>
      <c r="D16" s="4"/>
      <c r="E16" s="4"/>
      <c r="F16" s="4"/>
      <c r="G16" s="4"/>
      <c r="H16" s="5"/>
    </row>
    <row r="17" spans="1:8" s="7" customFormat="1" ht="21" customHeight="1" x14ac:dyDescent="0.35">
      <c r="A17" s="11" t="s">
        <v>94</v>
      </c>
      <c r="B17" s="9"/>
      <c r="C17" s="9"/>
      <c r="D17" s="9"/>
      <c r="E17" s="9"/>
      <c r="F17" s="9"/>
      <c r="G17" s="9"/>
      <c r="H17" s="10"/>
    </row>
    <row r="18" spans="1:8" ht="21" customHeight="1" x14ac:dyDescent="0.35">
      <c r="A18" s="8" t="s">
        <v>97</v>
      </c>
      <c r="B18" s="4"/>
      <c r="C18" s="4"/>
      <c r="D18" s="4"/>
      <c r="E18" s="4"/>
      <c r="F18" s="4"/>
      <c r="G18" s="4"/>
      <c r="H18" s="5"/>
    </row>
    <row r="19" spans="1:8" ht="21" customHeight="1" thickBot="1" x14ac:dyDescent="0.4">
      <c r="A19" s="3" t="s">
        <v>109</v>
      </c>
      <c r="B19" s="4"/>
      <c r="C19" s="4"/>
      <c r="D19" s="4"/>
      <c r="E19" s="4"/>
      <c r="F19" s="4"/>
      <c r="G19" s="4"/>
      <c r="H19" s="5"/>
    </row>
    <row r="20" spans="1:8" ht="21" customHeight="1" thickBot="1" x14ac:dyDescent="0.4">
      <c r="A20" s="71" t="s">
        <v>10</v>
      </c>
      <c r="B20" s="12">
        <f>SUM(B10:B19)</f>
        <v>0</v>
      </c>
      <c r="C20" s="12">
        <f>SUM(C10:C19)</f>
        <v>2264889</v>
      </c>
      <c r="D20" s="12">
        <f t="shared" ref="D20:F20" si="0">SUM(D10:D19)</f>
        <v>0</v>
      </c>
      <c r="E20" s="12">
        <f t="shared" si="0"/>
        <v>0</v>
      </c>
      <c r="F20" s="12">
        <f t="shared" si="0"/>
        <v>2027857.11</v>
      </c>
      <c r="G20" s="12">
        <f t="shared" ref="G20:H20" si="1">SUM(G11:G19)</f>
        <v>0</v>
      </c>
      <c r="H20" s="72">
        <f t="shared" si="1"/>
        <v>0</v>
      </c>
    </row>
    <row r="21" spans="1:8" ht="21" customHeight="1" x14ac:dyDescent="0.35">
      <c r="A21" s="11"/>
      <c r="B21" s="4"/>
      <c r="C21" s="4"/>
      <c r="D21" s="4"/>
      <c r="E21" s="4"/>
      <c r="F21" s="4"/>
      <c r="G21" s="4"/>
      <c r="H21" s="5"/>
    </row>
    <row r="22" spans="1:8" ht="21" customHeight="1" x14ac:dyDescent="0.35">
      <c r="A22" s="11" t="s">
        <v>11</v>
      </c>
      <c r="B22" s="4"/>
      <c r="C22" s="4">
        <v>1617621.66</v>
      </c>
      <c r="D22" s="4"/>
      <c r="E22" s="4"/>
      <c r="F22" s="4">
        <v>1857809.64</v>
      </c>
      <c r="G22" s="4"/>
      <c r="H22" s="5"/>
    </row>
    <row r="23" spans="1:8" ht="21" customHeight="1" x14ac:dyDescent="0.35">
      <c r="A23" s="11" t="s">
        <v>12</v>
      </c>
      <c r="B23" s="4"/>
      <c r="C23" s="4"/>
      <c r="D23" s="4"/>
      <c r="E23" s="4"/>
      <c r="F23" s="4"/>
      <c r="G23" s="4"/>
      <c r="H23" s="5"/>
    </row>
    <row r="24" spans="1:8" ht="21" customHeight="1" x14ac:dyDescent="0.35">
      <c r="A24" s="11" t="s">
        <v>14</v>
      </c>
      <c r="B24" s="4"/>
      <c r="C24" s="4">
        <v>82022.36</v>
      </c>
      <c r="D24" s="4"/>
      <c r="E24" s="4"/>
      <c r="F24" s="4">
        <v>157609.16</v>
      </c>
      <c r="G24" s="4"/>
      <c r="H24" s="5"/>
    </row>
    <row r="25" spans="1:8" ht="21" customHeight="1" x14ac:dyDescent="0.35">
      <c r="A25" s="3" t="s">
        <v>45</v>
      </c>
      <c r="B25" s="4"/>
      <c r="C25" s="4">
        <v>54419.92</v>
      </c>
      <c r="D25" s="4"/>
      <c r="E25" s="4"/>
      <c r="F25" s="4">
        <v>61734.51</v>
      </c>
      <c r="G25" s="4"/>
      <c r="H25" s="5"/>
    </row>
    <row r="26" spans="1:8" ht="21" customHeight="1" x14ac:dyDescent="0.35">
      <c r="A26" s="11" t="s">
        <v>13</v>
      </c>
      <c r="B26" s="4"/>
      <c r="C26" s="4">
        <v>48387.6</v>
      </c>
      <c r="D26" s="4"/>
      <c r="E26" s="4"/>
      <c r="F26" s="4">
        <v>48387.6</v>
      </c>
      <c r="G26" s="4"/>
      <c r="H26" s="5"/>
    </row>
    <row r="27" spans="1:8" ht="21" customHeight="1" x14ac:dyDescent="0.35">
      <c r="A27" s="11" t="s">
        <v>98</v>
      </c>
      <c r="B27" s="4"/>
      <c r="C27" s="4">
        <v>60949.56</v>
      </c>
      <c r="D27" s="4"/>
      <c r="E27" s="4"/>
      <c r="F27" s="4">
        <v>74100.23</v>
      </c>
      <c r="G27" s="4"/>
      <c r="H27" s="5"/>
    </row>
    <row r="28" spans="1:8" ht="21" customHeight="1" x14ac:dyDescent="0.35">
      <c r="A28" s="11" t="s">
        <v>99</v>
      </c>
      <c r="B28" s="4"/>
      <c r="C28" s="4"/>
      <c r="D28" s="4"/>
      <c r="E28" s="4"/>
      <c r="F28" s="4"/>
      <c r="G28" s="4"/>
      <c r="H28" s="5"/>
    </row>
    <row r="29" spans="1:8" ht="21" customHeight="1" thickBot="1" x14ac:dyDescent="0.4">
      <c r="A29" s="11" t="s">
        <v>112</v>
      </c>
      <c r="B29" s="4"/>
      <c r="C29" s="4"/>
      <c r="D29" s="4"/>
      <c r="E29" s="4"/>
      <c r="F29" s="4"/>
      <c r="G29" s="4"/>
      <c r="H29" s="5"/>
    </row>
    <row r="30" spans="1:8" ht="21" customHeight="1" thickBot="1" x14ac:dyDescent="0.4">
      <c r="A30" s="71" t="s">
        <v>100</v>
      </c>
      <c r="B30" s="12">
        <f>SUM(B22:B29)</f>
        <v>0</v>
      </c>
      <c r="C30" s="12">
        <f t="shared" ref="C30:F30" si="2">SUM(C22:C29)</f>
        <v>1863401.1</v>
      </c>
      <c r="D30" s="12">
        <f t="shared" si="2"/>
        <v>0</v>
      </c>
      <c r="E30" s="12">
        <f t="shared" si="2"/>
        <v>0</v>
      </c>
      <c r="F30" s="12">
        <f t="shared" si="2"/>
        <v>2199641.1399999997</v>
      </c>
      <c r="G30" s="12">
        <f t="shared" ref="G30:H30" si="3">SUM(G22:G25)</f>
        <v>0</v>
      </c>
      <c r="H30" s="13">
        <f t="shared" si="3"/>
        <v>0</v>
      </c>
    </row>
    <row r="31" spans="1:8" ht="21" customHeight="1" x14ac:dyDescent="0.35">
      <c r="A31" s="11" t="s">
        <v>30</v>
      </c>
      <c r="B31" s="4"/>
      <c r="C31" s="4"/>
      <c r="D31" s="4"/>
      <c r="E31" s="4"/>
      <c r="F31" s="4"/>
      <c r="G31" s="4"/>
      <c r="H31" s="5"/>
    </row>
    <row r="32" spans="1:8" ht="21" customHeight="1" x14ac:dyDescent="0.35">
      <c r="A32" s="3" t="s">
        <v>32</v>
      </c>
      <c r="B32" s="4"/>
      <c r="C32" s="4">
        <v>40323</v>
      </c>
      <c r="D32" s="4"/>
      <c r="E32" s="4"/>
      <c r="F32" s="4">
        <v>40323</v>
      </c>
      <c r="G32" s="4"/>
      <c r="H32" s="5"/>
    </row>
    <row r="33" spans="1:8" ht="21" customHeight="1" x14ac:dyDescent="0.35">
      <c r="A33" s="3" t="s">
        <v>101</v>
      </c>
      <c r="B33" s="4"/>
      <c r="C33" s="4"/>
      <c r="D33" s="4"/>
      <c r="E33" s="4"/>
      <c r="F33" s="4"/>
      <c r="G33" s="4"/>
      <c r="H33" s="5"/>
    </row>
    <row r="34" spans="1:8" ht="21" customHeight="1" x14ac:dyDescent="0.35">
      <c r="A34" s="11" t="s">
        <v>35</v>
      </c>
      <c r="B34" s="4"/>
      <c r="C34" s="4">
        <v>4032.3</v>
      </c>
      <c r="D34" s="4"/>
      <c r="E34" s="4"/>
      <c r="F34" s="4">
        <v>4032.3</v>
      </c>
      <c r="G34" s="4"/>
      <c r="H34" s="5"/>
    </row>
    <row r="35" spans="1:8" ht="21" customHeight="1" x14ac:dyDescent="0.35">
      <c r="A35" s="11" t="s">
        <v>33</v>
      </c>
      <c r="B35" s="4"/>
      <c r="C35" s="4">
        <v>248389.68</v>
      </c>
      <c r="D35" s="4"/>
      <c r="E35" s="4"/>
      <c r="F35" s="4">
        <v>231722.84</v>
      </c>
      <c r="G35" s="4"/>
      <c r="H35" s="5"/>
    </row>
    <row r="36" spans="1:8" ht="21" customHeight="1" x14ac:dyDescent="0.35">
      <c r="A36" s="3" t="s">
        <v>19</v>
      </c>
      <c r="B36" s="4"/>
      <c r="C36" s="4">
        <v>21505.599999999999</v>
      </c>
      <c r="D36" s="4"/>
      <c r="E36" s="4"/>
      <c r="F36" s="4">
        <v>21505.599999999999</v>
      </c>
      <c r="G36" s="4"/>
      <c r="H36" s="5"/>
    </row>
    <row r="37" spans="1:8" ht="21" customHeight="1" x14ac:dyDescent="0.35">
      <c r="A37" s="3" t="s">
        <v>26</v>
      </c>
      <c r="B37" s="4"/>
      <c r="C37" s="4">
        <v>465327.42</v>
      </c>
      <c r="D37" s="4"/>
      <c r="E37" s="4"/>
      <c r="F37" s="4">
        <v>411294.6</v>
      </c>
      <c r="G37" s="4"/>
      <c r="H37" s="5"/>
    </row>
    <row r="38" spans="1:8" ht="21" customHeight="1" x14ac:dyDescent="0.35">
      <c r="A38" s="3" t="s">
        <v>34</v>
      </c>
      <c r="B38" s="4">
        <v>6754</v>
      </c>
      <c r="C38" s="4"/>
      <c r="D38" s="4"/>
      <c r="E38" s="4"/>
      <c r="F38" s="4"/>
      <c r="G38" s="4"/>
      <c r="H38" s="5"/>
    </row>
    <row r="39" spans="1:8" ht="21" customHeight="1" x14ac:dyDescent="0.35">
      <c r="A39" s="11" t="s">
        <v>15</v>
      </c>
      <c r="B39" s="4"/>
      <c r="C39" s="4"/>
      <c r="D39" s="4"/>
      <c r="E39" s="4"/>
      <c r="F39" s="4"/>
      <c r="G39" s="4"/>
      <c r="H39" s="5"/>
    </row>
    <row r="40" spans="1:8" ht="21" customHeight="1" x14ac:dyDescent="0.35">
      <c r="A40" s="11" t="s">
        <v>102</v>
      </c>
      <c r="B40" s="4"/>
      <c r="C40" s="4"/>
      <c r="D40" s="4"/>
      <c r="E40" s="4"/>
      <c r="F40" s="4"/>
      <c r="G40" s="4"/>
      <c r="H40" s="5"/>
    </row>
    <row r="41" spans="1:8" ht="21" customHeight="1" x14ac:dyDescent="0.35">
      <c r="A41" s="3" t="s">
        <v>28</v>
      </c>
      <c r="B41" s="4"/>
      <c r="C41" s="4"/>
      <c r="D41" s="4"/>
      <c r="E41" s="4"/>
      <c r="F41" s="4">
        <v>14785.1</v>
      </c>
      <c r="G41" s="4"/>
      <c r="H41" s="5"/>
    </row>
    <row r="42" spans="1:8" ht="21" customHeight="1" x14ac:dyDescent="0.35">
      <c r="A42" s="11" t="s">
        <v>27</v>
      </c>
      <c r="B42" s="4"/>
      <c r="C42" s="4">
        <v>107796.82</v>
      </c>
      <c r="D42" s="4"/>
      <c r="E42" s="4"/>
      <c r="F42" s="4">
        <v>114692.05</v>
      </c>
      <c r="G42" s="4"/>
      <c r="H42" s="5"/>
    </row>
    <row r="43" spans="1:8" ht="21" customHeight="1" x14ac:dyDescent="0.35">
      <c r="A43" s="11" t="s">
        <v>17</v>
      </c>
      <c r="B43" s="4"/>
      <c r="C43" s="4">
        <v>133587.41</v>
      </c>
      <c r="D43" s="4"/>
      <c r="E43" s="4"/>
      <c r="F43" s="4">
        <v>86952.52</v>
      </c>
      <c r="G43" s="4"/>
      <c r="H43" s="5"/>
    </row>
    <row r="44" spans="1:8" ht="21" customHeight="1" x14ac:dyDescent="0.35">
      <c r="A44" s="11" t="s">
        <v>16</v>
      </c>
      <c r="B44" s="4"/>
      <c r="C44" s="4">
        <v>1801.09</v>
      </c>
      <c r="D44" s="4"/>
      <c r="E44" s="4"/>
      <c r="F44" s="4">
        <v>1801.09</v>
      </c>
      <c r="G44" s="4"/>
      <c r="H44" s="5"/>
    </row>
    <row r="45" spans="1:8" ht="21" customHeight="1" x14ac:dyDescent="0.35">
      <c r="A45" s="11" t="s">
        <v>21</v>
      </c>
      <c r="B45" s="4"/>
      <c r="C45" s="4">
        <v>24193.8</v>
      </c>
      <c r="D45" s="4"/>
      <c r="E45" s="4"/>
      <c r="F45" s="4">
        <v>24193.8</v>
      </c>
      <c r="G45" s="4"/>
      <c r="H45" s="5"/>
    </row>
    <row r="46" spans="1:8" ht="21" customHeight="1" x14ac:dyDescent="0.35">
      <c r="A46" s="11" t="s">
        <v>20</v>
      </c>
      <c r="B46" s="4"/>
      <c r="C46" s="4"/>
      <c r="D46" s="4"/>
      <c r="E46" s="4"/>
      <c r="F46" s="4"/>
      <c r="G46" s="4"/>
      <c r="H46" s="5"/>
    </row>
    <row r="47" spans="1:8" ht="21" customHeight="1" x14ac:dyDescent="0.35">
      <c r="A47" s="11" t="s">
        <v>36</v>
      </c>
      <c r="B47" s="4"/>
      <c r="C47" s="4">
        <v>121506.64</v>
      </c>
      <c r="D47" s="4"/>
      <c r="E47" s="4"/>
      <c r="F47" s="4">
        <v>106721.54</v>
      </c>
      <c r="G47" s="4"/>
      <c r="H47" s="5"/>
    </row>
    <row r="48" spans="1:8" ht="21" customHeight="1" x14ac:dyDescent="0.35">
      <c r="A48" s="11" t="s">
        <v>23</v>
      </c>
      <c r="B48" s="4"/>
      <c r="C48" s="4">
        <v>86022.399999999994</v>
      </c>
      <c r="D48" s="4"/>
      <c r="E48" s="4"/>
      <c r="F48" s="4">
        <v>147851</v>
      </c>
      <c r="G48" s="4"/>
      <c r="H48" s="5"/>
    </row>
    <row r="49" spans="1:8" ht="21" customHeight="1" x14ac:dyDescent="0.35">
      <c r="A49" s="11" t="s">
        <v>107</v>
      </c>
      <c r="B49" s="4"/>
      <c r="C49" s="4"/>
      <c r="D49" s="4"/>
      <c r="E49" s="4"/>
      <c r="F49" s="4"/>
      <c r="G49" s="4"/>
      <c r="H49" s="5"/>
    </row>
    <row r="50" spans="1:8" ht="27.75" customHeight="1" x14ac:dyDescent="0.35">
      <c r="A50" s="11" t="s">
        <v>25</v>
      </c>
      <c r="B50" s="4"/>
      <c r="C50" s="4">
        <v>295702</v>
      </c>
      <c r="D50" s="4"/>
      <c r="E50" s="4"/>
      <c r="F50" s="4">
        <v>295702</v>
      </c>
      <c r="G50" s="4"/>
      <c r="H50" s="5"/>
    </row>
    <row r="51" spans="1:8" ht="27.75" customHeight="1" x14ac:dyDescent="0.35">
      <c r="A51" s="11" t="s">
        <v>105</v>
      </c>
      <c r="B51" s="4"/>
      <c r="C51" s="4"/>
      <c r="D51" s="4"/>
      <c r="E51" s="4"/>
      <c r="F51" s="4"/>
      <c r="G51" s="4"/>
      <c r="H51" s="5"/>
    </row>
    <row r="52" spans="1:8" ht="21" customHeight="1" x14ac:dyDescent="0.35">
      <c r="A52" s="3" t="s">
        <v>104</v>
      </c>
      <c r="B52" s="4"/>
      <c r="C52" s="4">
        <v>154367.20000000001</v>
      </c>
      <c r="D52" s="4"/>
      <c r="E52" s="4"/>
      <c r="F52" s="4">
        <v>169800.15</v>
      </c>
      <c r="G52" s="4"/>
      <c r="H52" s="5"/>
    </row>
    <row r="53" spans="1:8" ht="21" customHeight="1" x14ac:dyDescent="0.35">
      <c r="A53" s="3" t="s">
        <v>108</v>
      </c>
      <c r="B53" s="4"/>
      <c r="C53" s="4"/>
      <c r="D53" s="4"/>
      <c r="E53" s="4"/>
      <c r="F53" s="4"/>
      <c r="G53" s="4"/>
      <c r="H53" s="5"/>
    </row>
    <row r="54" spans="1:8" ht="21" customHeight="1" x14ac:dyDescent="0.35">
      <c r="A54" s="11" t="s">
        <v>31</v>
      </c>
      <c r="B54" s="4"/>
      <c r="C54" s="4">
        <v>77151.34</v>
      </c>
      <c r="D54" s="4"/>
      <c r="E54" s="4"/>
      <c r="F54" s="4">
        <v>80646</v>
      </c>
      <c r="G54" s="4"/>
      <c r="H54" s="5"/>
    </row>
    <row r="55" spans="1:8" ht="21" customHeight="1" x14ac:dyDescent="0.35">
      <c r="A55" s="11" t="s">
        <v>22</v>
      </c>
      <c r="B55" s="4"/>
      <c r="C55" s="4"/>
      <c r="D55" s="4"/>
      <c r="E55" s="4"/>
      <c r="F55" s="4"/>
      <c r="G55" s="4"/>
      <c r="H55" s="5"/>
    </row>
    <row r="56" spans="1:8" ht="21" customHeight="1" x14ac:dyDescent="0.35">
      <c r="A56" s="11" t="s">
        <v>103</v>
      </c>
      <c r="B56" s="4"/>
      <c r="C56" s="4">
        <v>6720.5</v>
      </c>
      <c r="D56" s="4"/>
      <c r="E56" s="4"/>
      <c r="F56" s="4">
        <v>6720.5</v>
      </c>
      <c r="G56" s="4"/>
      <c r="H56" s="5"/>
    </row>
    <row r="57" spans="1:8" ht="21" customHeight="1" x14ac:dyDescent="0.35">
      <c r="A57" s="11" t="s">
        <v>29</v>
      </c>
      <c r="B57" s="4"/>
      <c r="C57" s="4">
        <v>92791.29</v>
      </c>
      <c r="D57" s="4"/>
      <c r="E57" s="4"/>
      <c r="F57" s="4">
        <v>55823.16</v>
      </c>
      <c r="G57" s="4"/>
      <c r="H57" s="5"/>
    </row>
    <row r="58" spans="1:8" ht="21" customHeight="1" x14ac:dyDescent="0.35">
      <c r="A58" s="11" t="s">
        <v>24</v>
      </c>
      <c r="B58" s="4"/>
      <c r="C58" s="4"/>
      <c r="D58" s="4"/>
      <c r="E58" s="4"/>
      <c r="F58" s="4"/>
      <c r="G58" s="4"/>
      <c r="H58" s="5"/>
    </row>
    <row r="59" spans="1:8" ht="21" customHeight="1" x14ac:dyDescent="0.35">
      <c r="A59" s="11" t="s">
        <v>18</v>
      </c>
      <c r="B59" s="4"/>
      <c r="C59" s="4">
        <v>64516.800000000003</v>
      </c>
      <c r="D59" s="4"/>
      <c r="E59" s="4"/>
      <c r="F59" s="4">
        <v>64516.800000000003</v>
      </c>
      <c r="G59" s="4"/>
      <c r="H59" s="5"/>
    </row>
    <row r="60" spans="1:8" ht="21" customHeight="1" x14ac:dyDescent="0.35">
      <c r="A60" s="11" t="s">
        <v>106</v>
      </c>
      <c r="B60" s="4"/>
      <c r="C60" s="4"/>
      <c r="D60" s="4"/>
      <c r="E60" s="4"/>
      <c r="F60" s="4"/>
      <c r="G60" s="4"/>
      <c r="H60" s="5"/>
    </row>
    <row r="61" spans="1:8" ht="21" customHeight="1" thickBot="1" x14ac:dyDescent="0.4">
      <c r="A61" s="73" t="s">
        <v>37</v>
      </c>
      <c r="B61" s="74">
        <f>SUM(B31:B60)</f>
        <v>6754</v>
      </c>
      <c r="C61" s="74">
        <f>SUM(C31:C60)</f>
        <v>1945735.29</v>
      </c>
      <c r="D61" s="74">
        <f t="shared" ref="D61:F61" si="4">SUM(D31:D60)</f>
        <v>0</v>
      </c>
      <c r="E61" s="74">
        <f t="shared" si="4"/>
        <v>0</v>
      </c>
      <c r="F61" s="74">
        <f t="shared" si="4"/>
        <v>1879084.0499999998</v>
      </c>
      <c r="G61" s="74">
        <f t="shared" ref="G61:H61" si="5">SUM(G31:G59)</f>
        <v>0</v>
      </c>
      <c r="H61" s="75">
        <f t="shared" si="5"/>
        <v>0</v>
      </c>
    </row>
    <row r="62" spans="1:8" ht="21" customHeight="1" thickBot="1" x14ac:dyDescent="0.4">
      <c r="A62" s="76" t="s">
        <v>38</v>
      </c>
      <c r="B62" s="77">
        <f t="shared" ref="B62:H62" si="6">SUM(B61+B30)</f>
        <v>6754</v>
      </c>
      <c r="C62" s="77">
        <f t="shared" si="6"/>
        <v>3809136.39</v>
      </c>
      <c r="D62" s="77">
        <f t="shared" si="6"/>
        <v>0</v>
      </c>
      <c r="E62" s="77">
        <f t="shared" si="6"/>
        <v>0</v>
      </c>
      <c r="F62" s="77">
        <f t="shared" si="6"/>
        <v>4078725.1899999995</v>
      </c>
      <c r="G62" s="77">
        <f t="shared" si="6"/>
        <v>0</v>
      </c>
      <c r="H62" s="78">
        <f t="shared" si="6"/>
        <v>0</v>
      </c>
    </row>
    <row r="63" spans="1:8" s="14" customFormat="1" ht="33" customHeight="1" thickBot="1" x14ac:dyDescent="0.4">
      <c r="A63" s="79" t="s">
        <v>39</v>
      </c>
      <c r="B63" s="80">
        <f t="shared" ref="B63:H63" si="7">B20-B62</f>
        <v>-6754</v>
      </c>
      <c r="C63" s="80">
        <f t="shared" si="7"/>
        <v>-1544247.3900000001</v>
      </c>
      <c r="D63" s="80">
        <f t="shared" si="7"/>
        <v>0</v>
      </c>
      <c r="E63" s="80">
        <f t="shared" si="7"/>
        <v>0</v>
      </c>
      <c r="F63" s="80">
        <f t="shared" si="7"/>
        <v>-2050868.0799999994</v>
      </c>
      <c r="G63" s="80">
        <f t="shared" si="7"/>
        <v>0</v>
      </c>
      <c r="H63" s="81">
        <f t="shared" si="7"/>
        <v>0</v>
      </c>
    </row>
    <row r="64" spans="1:8" s="14" customFormat="1" ht="21" customHeight="1" thickBot="1" x14ac:dyDescent="0.4">
      <c r="A64" s="15" t="s">
        <v>40</v>
      </c>
      <c r="B64" s="16"/>
      <c r="C64" s="16"/>
      <c r="D64" s="16"/>
      <c r="E64" s="16"/>
      <c r="F64" s="16"/>
      <c r="G64" s="16"/>
      <c r="H64" s="17"/>
    </row>
    <row r="65" spans="1:8" s="14" customFormat="1" ht="21" customHeight="1" thickBot="1" x14ac:dyDescent="0.4">
      <c r="A65" s="82" t="s">
        <v>41</v>
      </c>
      <c r="B65" s="80">
        <f t="shared" ref="B65:H65" si="8">B63-B64</f>
        <v>-6754</v>
      </c>
      <c r="C65" s="80">
        <f t="shared" si="8"/>
        <v>-1544247.3900000001</v>
      </c>
      <c r="D65" s="80">
        <f t="shared" si="8"/>
        <v>0</v>
      </c>
      <c r="E65" s="80">
        <f t="shared" si="8"/>
        <v>0</v>
      </c>
      <c r="F65" s="80">
        <f t="shared" si="8"/>
        <v>-2050868.0799999994</v>
      </c>
      <c r="G65" s="80">
        <f t="shared" si="8"/>
        <v>0</v>
      </c>
      <c r="H65" s="81">
        <f t="shared" si="8"/>
        <v>0</v>
      </c>
    </row>
    <row r="66" spans="1:8" x14ac:dyDescent="0.25">
      <c r="A66" s="2" t="s">
        <v>110</v>
      </c>
    </row>
    <row r="67" spans="1:8" s="14" customFormat="1" ht="21" customHeight="1" x14ac:dyDescent="0.35">
      <c r="A67" s="115" t="s">
        <v>111</v>
      </c>
      <c r="B67" s="116"/>
      <c r="C67" s="116"/>
      <c r="D67" s="116"/>
      <c r="E67" s="116"/>
      <c r="F67" s="116"/>
      <c r="G67" s="116"/>
      <c r="H67" s="116"/>
    </row>
  </sheetData>
  <sheetProtection algorithmName="SHA-512" hashValue="MQjD1HwoSwCCRCFhiqKkg01++eyZmX0UsJAwlKHhti1JV8h9qkDSeVJoE7D1zqKvVpulVgo46GCtwuuHMd9S5g==" saltValue="isGCv+2eK8WlOmSUYR4eww==" spinCount="100000" sheet="1" formatCells="0" formatColumns="0" formatRows="0" insertColumns="0" insertRows="0" deleteColumns="0" deleteRows="0"/>
  <sortState ref="A30:A53">
    <sortCondition ref="A30"/>
  </sortState>
  <mergeCells count="9">
    <mergeCell ref="F7:F8"/>
    <mergeCell ref="G7:G8"/>
    <mergeCell ref="H7:H8"/>
    <mergeCell ref="A6:A8"/>
    <mergeCell ref="C6:E6"/>
    <mergeCell ref="B7:B8"/>
    <mergeCell ref="C7:C8"/>
    <mergeCell ref="D7:D8"/>
    <mergeCell ref="E7:E8"/>
  </mergeCells>
  <dataValidations count="1">
    <dataValidation type="textLength" allowBlank="1" showInputMessage="1" showErrorMessage="1" sqref="A3:B4 E3:E4">
      <formula1>4</formula1>
      <formula2>100</formula2>
    </dataValidation>
  </dataValidations>
  <pageMargins left="0.7" right="0.7" top="0.75" bottom="0.75" header="0.3" footer="0.3"/>
  <pageSetup scale="47" fitToWidth="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selection activeCell="B27" sqref="B27"/>
    </sheetView>
  </sheetViews>
  <sheetFormatPr defaultRowHeight="14.5" x14ac:dyDescent="0.35"/>
  <cols>
    <col min="2" max="2" width="38.08984375" customWidth="1"/>
    <col min="3" max="3" width="34.90625" customWidth="1"/>
    <col min="4" max="4" width="14.90625" customWidth="1"/>
    <col min="5" max="5" width="15" customWidth="1"/>
    <col min="6" max="6" width="13.08984375" customWidth="1"/>
    <col min="7" max="7" width="15.36328125" customWidth="1"/>
    <col min="8" max="8" width="10.453125" customWidth="1"/>
  </cols>
  <sheetData>
    <row r="1" spans="1:8" ht="15.5" x14ac:dyDescent="0.35">
      <c r="A1" s="130" t="s">
        <v>52</v>
      </c>
      <c r="B1" s="130"/>
      <c r="C1" s="130"/>
      <c r="D1" s="130"/>
      <c r="E1" s="130"/>
      <c r="F1" s="130"/>
      <c r="G1" s="130"/>
    </row>
    <row r="2" spans="1:8" ht="15.5" x14ac:dyDescent="0.35">
      <c r="A2" s="131" t="s">
        <v>88</v>
      </c>
      <c r="B2" s="131"/>
      <c r="C2" s="131"/>
      <c r="D2" s="131"/>
      <c r="E2" s="131"/>
      <c r="F2" s="131"/>
      <c r="G2" s="131"/>
    </row>
    <row r="3" spans="1:8" ht="15.5" x14ac:dyDescent="0.35">
      <c r="A3" s="131" t="s">
        <v>114</v>
      </c>
      <c r="B3" s="131"/>
      <c r="C3" s="131"/>
      <c r="D3" s="131"/>
      <c r="E3" s="131"/>
      <c r="F3" s="131"/>
      <c r="G3" s="131"/>
    </row>
    <row r="4" spans="1:8" ht="16" thickBot="1" x14ac:dyDescent="0.4">
      <c r="A4" s="18"/>
      <c r="B4" s="18"/>
      <c r="C4" s="18"/>
      <c r="D4" s="18"/>
      <c r="E4" s="18"/>
      <c r="F4" s="18"/>
      <c r="G4" s="18"/>
    </row>
    <row r="5" spans="1:8" x14ac:dyDescent="0.35">
      <c r="A5" s="19"/>
      <c r="B5" s="20"/>
      <c r="C5" s="20"/>
      <c r="D5" s="132" t="s">
        <v>89</v>
      </c>
      <c r="E5" s="133"/>
      <c r="F5" s="132" t="s">
        <v>44</v>
      </c>
      <c r="G5" s="133"/>
    </row>
    <row r="6" spans="1:8" x14ac:dyDescent="0.35">
      <c r="A6" s="21"/>
      <c r="B6" s="22" t="s">
        <v>114</v>
      </c>
      <c r="C6" s="22" t="s">
        <v>90</v>
      </c>
      <c r="D6" s="23" t="s">
        <v>46</v>
      </c>
      <c r="E6" s="24" t="s">
        <v>47</v>
      </c>
      <c r="F6" s="23" t="s">
        <v>46</v>
      </c>
      <c r="G6" s="24" t="s">
        <v>47</v>
      </c>
    </row>
    <row r="7" spans="1:8" ht="15" thickBot="1" x14ac:dyDescent="0.4">
      <c r="A7" s="25"/>
      <c r="B7" s="26"/>
      <c r="C7" s="26"/>
      <c r="D7" s="27" t="s">
        <v>48</v>
      </c>
      <c r="E7" s="28" t="s">
        <v>49</v>
      </c>
      <c r="F7" s="27" t="s">
        <v>48</v>
      </c>
      <c r="G7" s="28" t="s">
        <v>49</v>
      </c>
    </row>
    <row r="8" spans="1:8" x14ac:dyDescent="0.35">
      <c r="A8" s="29"/>
      <c r="B8" s="93"/>
      <c r="C8" s="102"/>
      <c r="D8" s="98"/>
      <c r="E8" s="31"/>
      <c r="F8" s="30"/>
      <c r="G8" s="31"/>
    </row>
    <row r="9" spans="1:8" x14ac:dyDescent="0.35">
      <c r="A9" s="29"/>
      <c r="B9" s="32" t="s">
        <v>115</v>
      </c>
      <c r="C9" s="103" t="s">
        <v>117</v>
      </c>
      <c r="D9" s="98">
        <v>1</v>
      </c>
      <c r="E9" s="31">
        <v>219216</v>
      </c>
      <c r="F9" s="30">
        <v>1</v>
      </c>
      <c r="G9" s="31">
        <v>219216</v>
      </c>
    </row>
    <row r="10" spans="1:8" x14ac:dyDescent="0.35">
      <c r="A10" s="29"/>
      <c r="B10" s="32" t="s">
        <v>116</v>
      </c>
      <c r="C10" s="103" t="s">
        <v>130</v>
      </c>
      <c r="D10" s="98">
        <v>1</v>
      </c>
      <c r="E10" s="31">
        <v>237592</v>
      </c>
      <c r="F10" s="30">
        <v>1</v>
      </c>
      <c r="G10" s="31">
        <v>195700</v>
      </c>
    </row>
    <row r="11" spans="1:8" x14ac:dyDescent="0.35">
      <c r="A11" s="29"/>
      <c r="B11" s="46" t="s">
        <v>118</v>
      </c>
      <c r="C11" s="104" t="s">
        <v>119</v>
      </c>
      <c r="D11" s="98">
        <v>1</v>
      </c>
      <c r="E11" s="31">
        <v>156660</v>
      </c>
      <c r="F11" s="30">
        <v>1</v>
      </c>
      <c r="G11" s="31">
        <v>156660</v>
      </c>
    </row>
    <row r="12" spans="1:8" x14ac:dyDescent="0.35">
      <c r="A12" s="29"/>
      <c r="B12" s="46" t="s">
        <v>120</v>
      </c>
      <c r="C12" s="104" t="s">
        <v>121</v>
      </c>
      <c r="D12" s="98">
        <v>1</v>
      </c>
      <c r="E12" s="31">
        <v>129660</v>
      </c>
      <c r="F12" s="30">
        <v>1</v>
      </c>
      <c r="G12" s="31">
        <v>129660</v>
      </c>
    </row>
    <row r="13" spans="1:8" x14ac:dyDescent="0.35">
      <c r="A13" s="29"/>
      <c r="B13" s="46" t="s">
        <v>122</v>
      </c>
      <c r="C13" s="104" t="s">
        <v>123</v>
      </c>
      <c r="D13" s="98">
        <v>2</v>
      </c>
      <c r="E13" s="31">
        <v>235224</v>
      </c>
      <c r="F13" s="30">
        <v>2</v>
      </c>
      <c r="G13" s="31">
        <v>235224</v>
      </c>
    </row>
    <row r="14" spans="1:8" x14ac:dyDescent="0.35">
      <c r="A14" s="29"/>
      <c r="B14" s="46" t="s">
        <v>124</v>
      </c>
      <c r="C14" s="103" t="s">
        <v>123</v>
      </c>
      <c r="D14" s="98">
        <v>3</v>
      </c>
      <c r="E14" s="31">
        <v>326700</v>
      </c>
      <c r="F14" s="30">
        <v>3</v>
      </c>
      <c r="G14" s="31">
        <v>326700</v>
      </c>
      <c r="H14" s="33"/>
    </row>
    <row r="15" spans="1:8" x14ac:dyDescent="0.35">
      <c r="A15" s="29"/>
      <c r="B15" s="46" t="s">
        <v>125</v>
      </c>
      <c r="C15" s="103" t="s">
        <v>123</v>
      </c>
      <c r="D15" s="98">
        <v>2</v>
      </c>
      <c r="E15" s="31">
        <v>190080</v>
      </c>
      <c r="F15" s="30">
        <v>2</v>
      </c>
      <c r="G15" s="31">
        <v>190080</v>
      </c>
      <c r="H15" s="33"/>
    </row>
    <row r="16" spans="1:8" x14ac:dyDescent="0.35">
      <c r="A16" s="29"/>
      <c r="B16" s="46" t="s">
        <v>126</v>
      </c>
      <c r="C16" s="103" t="s">
        <v>129</v>
      </c>
      <c r="D16" s="98"/>
      <c r="E16" s="31"/>
      <c r="F16" s="30">
        <v>1</v>
      </c>
      <c r="G16" s="31">
        <v>72936</v>
      </c>
      <c r="H16" s="33"/>
    </row>
    <row r="17" spans="1:8" x14ac:dyDescent="0.35">
      <c r="A17" s="29"/>
      <c r="B17" s="46" t="s">
        <v>126</v>
      </c>
      <c r="C17" s="103" t="s">
        <v>133</v>
      </c>
      <c r="D17" s="98">
        <v>1</v>
      </c>
      <c r="E17" s="31">
        <v>59976</v>
      </c>
      <c r="F17" s="30"/>
      <c r="G17" s="31"/>
      <c r="H17" s="33"/>
    </row>
    <row r="18" spans="1:8" x14ac:dyDescent="0.35">
      <c r="A18" s="29"/>
      <c r="B18" s="46" t="s">
        <v>127</v>
      </c>
      <c r="C18" s="103" t="s">
        <v>131</v>
      </c>
      <c r="D18" s="98">
        <v>1</v>
      </c>
      <c r="E18" s="31"/>
      <c r="F18" s="30">
        <v>1</v>
      </c>
      <c r="G18" s="31">
        <v>59052</v>
      </c>
      <c r="H18" s="33"/>
    </row>
    <row r="19" spans="1:8" x14ac:dyDescent="0.35">
      <c r="A19" s="29"/>
      <c r="B19" s="46" t="s">
        <v>127</v>
      </c>
      <c r="C19" s="103" t="s">
        <v>123</v>
      </c>
      <c r="D19" s="98">
        <v>1</v>
      </c>
      <c r="E19" s="31">
        <v>48588</v>
      </c>
      <c r="F19" s="30"/>
      <c r="G19" s="31"/>
      <c r="H19" s="33"/>
    </row>
    <row r="20" spans="1:8" x14ac:dyDescent="0.35">
      <c r="A20" s="29"/>
      <c r="B20" s="46" t="s">
        <v>134</v>
      </c>
      <c r="C20" s="103" t="s">
        <v>123</v>
      </c>
      <c r="D20" s="98">
        <v>1</v>
      </c>
      <c r="E20" s="31">
        <v>100980</v>
      </c>
      <c r="F20" s="30"/>
      <c r="G20" s="31"/>
      <c r="H20" s="33"/>
    </row>
    <row r="21" spans="1:8" x14ac:dyDescent="0.35">
      <c r="A21" s="29"/>
      <c r="B21" s="46" t="s">
        <v>128</v>
      </c>
      <c r="C21" s="103" t="s">
        <v>121</v>
      </c>
      <c r="D21" s="98">
        <v>1</v>
      </c>
      <c r="E21" s="31">
        <v>72420</v>
      </c>
      <c r="F21" s="30"/>
      <c r="G21" s="31"/>
      <c r="H21" s="33"/>
    </row>
    <row r="22" spans="1:8" x14ac:dyDescent="0.35">
      <c r="A22" s="29"/>
      <c r="B22" s="46" t="s">
        <v>132</v>
      </c>
      <c r="C22" s="103" t="s">
        <v>123</v>
      </c>
      <c r="D22" s="98">
        <v>2</v>
      </c>
      <c r="E22" s="31">
        <v>80713</v>
      </c>
      <c r="F22" s="30">
        <v>2</v>
      </c>
      <c r="G22" s="31">
        <v>32392</v>
      </c>
      <c r="H22" s="33"/>
    </row>
    <row r="23" spans="1:8" x14ac:dyDescent="0.35">
      <c r="A23" s="29"/>
      <c r="B23" s="46"/>
      <c r="C23" s="103"/>
      <c r="D23" s="99"/>
      <c r="E23" s="35"/>
      <c r="F23" s="34"/>
      <c r="G23" s="35"/>
      <c r="H23" s="33"/>
    </row>
    <row r="24" spans="1:8" x14ac:dyDescent="0.35">
      <c r="A24" s="29"/>
      <c r="B24" s="93"/>
      <c r="C24" s="105"/>
      <c r="D24" s="98"/>
      <c r="E24" s="36"/>
      <c r="F24" s="30"/>
      <c r="G24" s="36"/>
    </row>
    <row r="25" spans="1:8" x14ac:dyDescent="0.35">
      <c r="A25" s="37"/>
      <c r="B25" s="94" t="s">
        <v>50</v>
      </c>
      <c r="C25" s="106"/>
      <c r="D25" s="100">
        <f>SUM(D8:D24)</f>
        <v>18</v>
      </c>
      <c r="E25" s="39">
        <f>SUM(E8:E24)</f>
        <v>1857809</v>
      </c>
      <c r="F25" s="38">
        <f>SUM(F8:F24)</f>
        <v>15</v>
      </c>
      <c r="G25" s="39">
        <f>SUM(G8:G24)</f>
        <v>1617620</v>
      </c>
    </row>
    <row r="26" spans="1:8" x14ac:dyDescent="0.35">
      <c r="A26" s="29"/>
      <c r="B26" s="93"/>
      <c r="C26" s="105"/>
      <c r="D26" s="98"/>
      <c r="E26" s="36"/>
      <c r="F26" s="30"/>
      <c r="G26" s="36"/>
    </row>
    <row r="27" spans="1:8" x14ac:dyDescent="0.35">
      <c r="A27" s="29"/>
      <c r="B27" s="32"/>
      <c r="C27" s="103"/>
      <c r="D27" s="99"/>
      <c r="E27" s="35"/>
      <c r="F27" s="34"/>
      <c r="G27" s="35"/>
    </row>
    <row r="28" spans="1:8" x14ac:dyDescent="0.35">
      <c r="A28" s="29"/>
      <c r="B28" s="95" t="s">
        <v>135</v>
      </c>
      <c r="C28" s="107"/>
      <c r="D28" s="99">
        <v>1</v>
      </c>
      <c r="E28" s="31">
        <v>10200</v>
      </c>
      <c r="F28" s="34">
        <v>1</v>
      </c>
      <c r="G28" s="31">
        <v>10200</v>
      </c>
    </row>
    <row r="29" spans="1:8" x14ac:dyDescent="0.35">
      <c r="A29" s="29"/>
      <c r="B29" s="95"/>
      <c r="C29" s="107"/>
      <c r="D29" s="99"/>
      <c r="E29" s="31"/>
      <c r="F29" s="34"/>
      <c r="G29" s="31"/>
    </row>
    <row r="30" spans="1:8" x14ac:dyDescent="0.35">
      <c r="A30" s="37"/>
      <c r="B30" s="96" t="s">
        <v>51</v>
      </c>
      <c r="C30" s="108"/>
      <c r="D30" s="100">
        <f>SUM(D26:D29)</f>
        <v>1</v>
      </c>
      <c r="E30" s="39">
        <f>SUM(E26:E29)</f>
        <v>10200</v>
      </c>
      <c r="F30" s="38">
        <f>SUM(F26:F29)</f>
        <v>1</v>
      </c>
      <c r="G30" s="39">
        <f>SUM(G26:G29)</f>
        <v>10200</v>
      </c>
    </row>
    <row r="31" spans="1:8" x14ac:dyDescent="0.35">
      <c r="A31" s="29"/>
      <c r="B31" s="93"/>
      <c r="C31" s="105"/>
      <c r="D31" s="98"/>
      <c r="E31" s="36"/>
      <c r="F31" s="30"/>
      <c r="G31" s="36"/>
    </row>
    <row r="32" spans="1:8" ht="15" thickBot="1" x14ac:dyDescent="0.4">
      <c r="A32" s="40"/>
      <c r="B32" s="97" t="str">
        <f>B6</f>
        <v>Anguilla Financial Services Commission</v>
      </c>
      <c r="C32" s="109"/>
      <c r="D32" s="101">
        <f>+D30+D25</f>
        <v>19</v>
      </c>
      <c r="E32" s="42">
        <f>+E30+E25</f>
        <v>1868009</v>
      </c>
      <c r="F32" s="41">
        <f>+F30+F25</f>
        <v>16</v>
      </c>
      <c r="G32" s="42">
        <f>+G30+G25</f>
        <v>1627820</v>
      </c>
    </row>
    <row r="33" spans="1:7" x14ac:dyDescent="0.35">
      <c r="A33" s="43"/>
      <c r="B33" s="43"/>
      <c r="C33" s="43"/>
      <c r="D33" s="44"/>
      <c r="E33" s="45"/>
      <c r="F33" s="44"/>
      <c r="G33" s="45"/>
    </row>
  </sheetData>
  <sheetProtection algorithmName="SHA-512" hashValue="Aj4uNo487jvENq+kE9+KcdLPHGSrEIKK54ZJSWGGFViBPxC5hsyyh91N1dTPo6xxbIurIyqykhvHHz697Gx2gw==" saltValue="gz8QNpDuiG/AIOaq1GWdww==" spinCount="100000" sheet="1" formatCells="0" formatColumns="0" formatRows="0" insertColumns="0" insertRows="0" insertHyperlinks="0" deleteColumns="0" deleteRows="0" sort="0" autoFilter="0" pivotTables="0"/>
  <mergeCells count="5">
    <mergeCell ref="A1:G1"/>
    <mergeCell ref="A2:G2"/>
    <mergeCell ref="A3:G3"/>
    <mergeCell ref="D5:E5"/>
    <mergeCell ref="F5:G5"/>
  </mergeCell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A9" sqref="A9:L9"/>
    </sheetView>
  </sheetViews>
  <sheetFormatPr defaultRowHeight="14.5" x14ac:dyDescent="0.35"/>
  <cols>
    <col min="1" max="1" width="9.36328125" style="67" bestFit="1" customWidth="1"/>
    <col min="2" max="3" width="9.08984375" style="67"/>
    <col min="4" max="4" width="9.08984375" style="67" customWidth="1"/>
    <col min="5" max="5" width="14.6328125" style="67" customWidth="1"/>
    <col min="6" max="6" width="12.54296875" style="67" customWidth="1"/>
    <col min="7" max="7" width="13.6328125" style="67" customWidth="1"/>
    <col min="8" max="8" width="11.36328125" style="67" bestFit="1" customWidth="1"/>
    <col min="9" max="9" width="14.54296875" style="67" customWidth="1"/>
    <col min="10" max="10" width="12.90625" style="67" customWidth="1"/>
    <col min="11" max="12" width="14.54296875" style="67" customWidth="1"/>
  </cols>
  <sheetData>
    <row r="1" spans="1:14" s="32" customFormat="1" ht="15.5" x14ac:dyDescent="0.35">
      <c r="A1" s="130" t="s">
        <v>52</v>
      </c>
      <c r="B1" s="130"/>
      <c r="C1" s="130"/>
      <c r="D1" s="130"/>
      <c r="E1" s="130"/>
      <c r="F1" s="130"/>
      <c r="G1" s="130"/>
      <c r="H1" s="130"/>
      <c r="I1" s="130"/>
      <c r="J1" s="130"/>
      <c r="K1" s="130"/>
      <c r="L1" s="130"/>
    </row>
    <row r="2" spans="1:14" s="32" customFormat="1" ht="15.5" x14ac:dyDescent="0.35">
      <c r="A2" s="131" t="s">
        <v>85</v>
      </c>
      <c r="B2" s="131"/>
      <c r="C2" s="131"/>
      <c r="D2" s="131"/>
      <c r="E2" s="131"/>
      <c r="F2" s="131"/>
      <c r="G2" s="131"/>
      <c r="H2" s="131"/>
      <c r="I2" s="131"/>
      <c r="J2" s="131"/>
      <c r="K2" s="131"/>
      <c r="L2" s="131"/>
    </row>
    <row r="3" spans="1:14" ht="15" customHeight="1" x14ac:dyDescent="0.35">
      <c r="A3" s="131" t="s">
        <v>114</v>
      </c>
      <c r="B3" s="131"/>
      <c r="C3" s="131"/>
      <c r="D3" s="131"/>
      <c r="E3" s="131"/>
      <c r="F3" s="131"/>
      <c r="G3" s="131"/>
      <c r="H3" s="131"/>
      <c r="I3" s="131"/>
      <c r="J3" s="131"/>
      <c r="K3" s="131"/>
      <c r="L3" s="131"/>
    </row>
    <row r="4" spans="1:14" ht="15" customHeight="1" thickBot="1" x14ac:dyDescent="0.4">
      <c r="A4" s="47"/>
      <c r="B4" s="48"/>
      <c r="C4" s="49"/>
      <c r="D4" s="50"/>
      <c r="E4" s="50"/>
      <c r="F4" s="51"/>
      <c r="G4" s="51"/>
      <c r="H4" s="51"/>
      <c r="I4" s="51"/>
      <c r="J4" s="51"/>
      <c r="K4" s="51"/>
      <c r="L4" s="51"/>
    </row>
    <row r="5" spans="1:14" ht="15" customHeight="1" x14ac:dyDescent="0.35">
      <c r="A5" s="137" t="s">
        <v>53</v>
      </c>
      <c r="B5" s="138"/>
      <c r="C5" s="138"/>
      <c r="D5" s="138"/>
      <c r="E5" s="138"/>
      <c r="F5" s="138"/>
      <c r="G5" s="138"/>
      <c r="H5" s="138"/>
      <c r="I5" s="138"/>
      <c r="J5" s="138"/>
      <c r="K5" s="138"/>
      <c r="L5" s="139"/>
    </row>
    <row r="6" spans="1:14" ht="15" customHeight="1" x14ac:dyDescent="0.35">
      <c r="A6" s="140" t="s">
        <v>54</v>
      </c>
      <c r="B6" s="141"/>
      <c r="C6" s="141"/>
      <c r="D6" s="141"/>
      <c r="E6" s="141"/>
      <c r="F6" s="141"/>
      <c r="G6" s="141"/>
      <c r="H6" s="141"/>
      <c r="I6" s="141"/>
      <c r="J6" s="141"/>
      <c r="K6" s="141"/>
      <c r="L6" s="142"/>
    </row>
    <row r="7" spans="1:14" ht="39" customHeight="1" x14ac:dyDescent="0.35">
      <c r="A7" s="134" t="s">
        <v>136</v>
      </c>
      <c r="B7" s="135"/>
      <c r="C7" s="135"/>
      <c r="D7" s="135"/>
      <c r="E7" s="135"/>
      <c r="F7" s="135"/>
      <c r="G7" s="135"/>
      <c r="H7" s="135"/>
      <c r="I7" s="135"/>
      <c r="J7" s="135"/>
      <c r="K7" s="135"/>
      <c r="L7" s="136"/>
    </row>
    <row r="8" spans="1:14" ht="15" customHeight="1" x14ac:dyDescent="0.35">
      <c r="A8" s="145" t="s">
        <v>55</v>
      </c>
      <c r="B8" s="146"/>
      <c r="C8" s="146"/>
      <c r="D8" s="146"/>
      <c r="E8" s="146"/>
      <c r="F8" s="146"/>
      <c r="G8" s="146"/>
      <c r="H8" s="146"/>
      <c r="I8" s="146"/>
      <c r="J8" s="146"/>
      <c r="K8" s="146"/>
      <c r="L8" s="147"/>
    </row>
    <row r="9" spans="1:14" ht="15" customHeight="1" x14ac:dyDescent="0.35">
      <c r="A9" s="148"/>
      <c r="B9" s="149"/>
      <c r="C9" s="149"/>
      <c r="D9" s="149"/>
      <c r="E9" s="149"/>
      <c r="F9" s="149"/>
      <c r="G9" s="149"/>
      <c r="H9" s="149"/>
      <c r="I9" s="149"/>
      <c r="J9" s="149"/>
      <c r="K9" s="149"/>
      <c r="L9" s="150"/>
    </row>
    <row r="10" spans="1:14" ht="15" customHeight="1" x14ac:dyDescent="0.35">
      <c r="A10" s="151" t="s">
        <v>70</v>
      </c>
      <c r="B10" s="152"/>
      <c r="C10" s="152"/>
      <c r="D10" s="152"/>
      <c r="E10" s="152"/>
      <c r="F10" s="152"/>
      <c r="G10" s="152"/>
      <c r="H10" s="152"/>
      <c r="I10" s="152"/>
      <c r="J10" s="152"/>
      <c r="K10" s="152"/>
      <c r="L10" s="153"/>
    </row>
    <row r="11" spans="1:14" ht="44.25" customHeight="1" x14ac:dyDescent="0.35">
      <c r="A11" s="84"/>
      <c r="B11" s="154" t="s">
        <v>56</v>
      </c>
      <c r="C11" s="154"/>
      <c r="D11" s="154"/>
      <c r="E11" s="154"/>
      <c r="F11" s="85">
        <v>2019</v>
      </c>
      <c r="G11" s="85" t="s">
        <v>71</v>
      </c>
      <c r="H11" s="85" t="s">
        <v>72</v>
      </c>
      <c r="I11" s="85" t="s">
        <v>73</v>
      </c>
      <c r="J11" s="85" t="s">
        <v>74</v>
      </c>
      <c r="K11" s="85" t="s">
        <v>75</v>
      </c>
      <c r="L11" s="86" t="s">
        <v>76</v>
      </c>
    </row>
    <row r="12" spans="1:14" ht="15" customHeight="1" x14ac:dyDescent="0.35">
      <c r="A12" s="155" t="s">
        <v>57</v>
      </c>
      <c r="B12" s="156"/>
      <c r="C12" s="156"/>
      <c r="D12" s="156"/>
      <c r="E12" s="156"/>
      <c r="F12" s="52">
        <f>'Statutory Body Budget'!B62</f>
        <v>6754</v>
      </c>
      <c r="G12" s="52">
        <f>'Statutory Body Budget'!C62</f>
        <v>3809136.39</v>
      </c>
      <c r="H12" s="52">
        <f>'Statutory Body Budget'!D62</f>
        <v>0</v>
      </c>
      <c r="I12" s="52">
        <f>'Statutory Body Budget'!E62</f>
        <v>0</v>
      </c>
      <c r="J12" s="52">
        <f>'Statutory Body Budget'!F62</f>
        <v>4078725.1899999995</v>
      </c>
      <c r="K12" s="52">
        <f>'Statutory Body Budget'!G62</f>
        <v>0</v>
      </c>
      <c r="L12" s="83">
        <f>'Statutory Body Budget'!H62</f>
        <v>0</v>
      </c>
    </row>
    <row r="13" spans="1:14" ht="15" customHeight="1" x14ac:dyDescent="0.35">
      <c r="A13" s="155" t="s">
        <v>58</v>
      </c>
      <c r="B13" s="156"/>
      <c r="C13" s="156"/>
      <c r="D13" s="156"/>
      <c r="E13" s="156"/>
      <c r="F13" s="52">
        <f>'Statutory Body Budget'!B64</f>
        <v>0</v>
      </c>
      <c r="G13" s="52">
        <f>'Statutory Body Budget'!C64</f>
        <v>0</v>
      </c>
      <c r="H13" s="52">
        <f>'Statutory Body Budget'!D64</f>
        <v>0</v>
      </c>
      <c r="I13" s="52">
        <f>'Statutory Body Budget'!E64</f>
        <v>0</v>
      </c>
      <c r="J13" s="52">
        <f>'Statutory Body Budget'!F64</f>
        <v>0</v>
      </c>
      <c r="K13" s="52">
        <f>'Statutory Body Budget'!G64</f>
        <v>0</v>
      </c>
      <c r="L13" s="53">
        <f>'Statutory Body Budget'!H64</f>
        <v>0</v>
      </c>
      <c r="M13" s="32"/>
      <c r="N13" s="32"/>
    </row>
    <row r="14" spans="1:14" ht="15" customHeight="1" x14ac:dyDescent="0.35">
      <c r="A14" s="157" t="s">
        <v>59</v>
      </c>
      <c r="B14" s="158"/>
      <c r="C14" s="158"/>
      <c r="D14" s="158"/>
      <c r="E14" s="158"/>
      <c r="F14" s="89">
        <f t="shared" ref="F14:L14" si="0">F12+F13</f>
        <v>6754</v>
      </c>
      <c r="G14" s="89">
        <f t="shared" si="0"/>
        <v>3809136.39</v>
      </c>
      <c r="H14" s="89">
        <f t="shared" si="0"/>
        <v>0</v>
      </c>
      <c r="I14" s="89">
        <f t="shared" si="0"/>
        <v>0</v>
      </c>
      <c r="J14" s="89">
        <f t="shared" si="0"/>
        <v>4078725.1899999995</v>
      </c>
      <c r="K14" s="89">
        <f t="shared" si="0"/>
        <v>0</v>
      </c>
      <c r="L14" s="90">
        <f t="shared" si="0"/>
        <v>0</v>
      </c>
    </row>
    <row r="15" spans="1:14" ht="15" customHeight="1" x14ac:dyDescent="0.35">
      <c r="A15" s="159" t="s">
        <v>60</v>
      </c>
      <c r="B15" s="160"/>
      <c r="C15" s="160"/>
      <c r="D15" s="160"/>
      <c r="E15" s="160"/>
      <c r="F15" s="160"/>
      <c r="G15" s="160"/>
      <c r="H15" s="160"/>
      <c r="I15" s="160"/>
      <c r="J15" s="160"/>
      <c r="K15" s="160"/>
      <c r="L15" s="161"/>
    </row>
    <row r="16" spans="1:14" ht="15" customHeight="1" x14ac:dyDescent="0.35">
      <c r="A16" s="143" t="s">
        <v>61</v>
      </c>
      <c r="B16" s="144"/>
      <c r="C16" s="144"/>
      <c r="D16" s="144"/>
      <c r="E16" s="144"/>
      <c r="F16" s="54">
        <v>4</v>
      </c>
      <c r="G16" s="54">
        <v>4</v>
      </c>
      <c r="H16" s="54"/>
      <c r="I16" s="54"/>
      <c r="J16" s="54">
        <v>4</v>
      </c>
      <c r="K16" s="54"/>
      <c r="L16" s="55"/>
    </row>
    <row r="17" spans="1:12" ht="15" customHeight="1" x14ac:dyDescent="0.35">
      <c r="A17" s="143" t="s">
        <v>62</v>
      </c>
      <c r="B17" s="144"/>
      <c r="C17" s="144"/>
      <c r="D17" s="144"/>
      <c r="E17" s="144"/>
      <c r="F17" s="54">
        <v>7</v>
      </c>
      <c r="G17" s="54">
        <v>7</v>
      </c>
      <c r="H17" s="54"/>
      <c r="I17" s="54"/>
      <c r="J17" s="54">
        <v>8</v>
      </c>
      <c r="K17" s="54"/>
      <c r="L17" s="55"/>
    </row>
    <row r="18" spans="1:12" ht="15" customHeight="1" x14ac:dyDescent="0.35">
      <c r="A18" s="143" t="s">
        <v>63</v>
      </c>
      <c r="B18" s="144"/>
      <c r="C18" s="144"/>
      <c r="D18" s="144"/>
      <c r="E18" s="144"/>
      <c r="F18" s="54">
        <v>2</v>
      </c>
      <c r="G18" s="54">
        <v>2</v>
      </c>
      <c r="H18" s="54"/>
      <c r="I18" s="54"/>
      <c r="J18" s="54">
        <v>2</v>
      </c>
      <c r="K18" s="54"/>
      <c r="L18" s="55"/>
    </row>
    <row r="19" spans="1:12" ht="15" customHeight="1" x14ac:dyDescent="0.35">
      <c r="A19" s="143" t="s">
        <v>64</v>
      </c>
      <c r="B19" s="144"/>
      <c r="C19" s="144"/>
      <c r="D19" s="144"/>
      <c r="E19" s="144"/>
      <c r="F19" s="54">
        <v>1</v>
      </c>
      <c r="G19" s="54">
        <v>1</v>
      </c>
      <c r="H19" s="54"/>
      <c r="I19" s="54"/>
      <c r="J19" s="54">
        <v>1</v>
      </c>
      <c r="K19" s="54"/>
      <c r="L19" s="55"/>
    </row>
    <row r="20" spans="1:12" ht="15" customHeight="1" x14ac:dyDescent="0.35">
      <c r="A20" s="162" t="s">
        <v>65</v>
      </c>
      <c r="B20" s="163"/>
      <c r="C20" s="163"/>
      <c r="D20" s="163"/>
      <c r="E20" s="163"/>
      <c r="F20" s="91">
        <f>SUM(F16:F19)</f>
        <v>14</v>
      </c>
      <c r="G20" s="91">
        <f t="shared" ref="G20:L20" si="1">SUM(G16:G19)</f>
        <v>14</v>
      </c>
      <c r="H20" s="91">
        <f t="shared" si="1"/>
        <v>0</v>
      </c>
      <c r="I20" s="91">
        <f t="shared" si="1"/>
        <v>0</v>
      </c>
      <c r="J20" s="91">
        <f t="shared" si="1"/>
        <v>15</v>
      </c>
      <c r="K20" s="91">
        <f t="shared" si="1"/>
        <v>0</v>
      </c>
      <c r="L20" s="92">
        <f t="shared" si="1"/>
        <v>0</v>
      </c>
    </row>
    <row r="21" spans="1:12" ht="15" customHeight="1" x14ac:dyDescent="0.35">
      <c r="A21" s="164" t="s">
        <v>66</v>
      </c>
      <c r="B21" s="165"/>
      <c r="C21" s="165"/>
      <c r="D21" s="165"/>
      <c r="E21" s="165"/>
      <c r="F21" s="165"/>
      <c r="G21" s="165"/>
      <c r="H21" s="165"/>
      <c r="I21" s="165"/>
      <c r="J21" s="165"/>
      <c r="K21" s="165"/>
      <c r="L21" s="166"/>
    </row>
    <row r="22" spans="1:12" ht="15" customHeight="1" x14ac:dyDescent="0.35">
      <c r="A22" s="167" t="s">
        <v>86</v>
      </c>
      <c r="B22" s="168"/>
      <c r="C22" s="168"/>
      <c r="D22" s="168"/>
      <c r="E22" s="168"/>
      <c r="F22" s="168"/>
      <c r="G22" s="168" t="s">
        <v>87</v>
      </c>
      <c r="H22" s="168"/>
      <c r="I22" s="168"/>
      <c r="J22" s="168"/>
      <c r="K22" s="168"/>
      <c r="L22" s="169"/>
    </row>
    <row r="23" spans="1:12" ht="29.25" customHeight="1" x14ac:dyDescent="0.35">
      <c r="A23" s="170" t="s">
        <v>142</v>
      </c>
      <c r="B23" s="171"/>
      <c r="C23" s="171"/>
      <c r="D23" s="171"/>
      <c r="E23" s="171"/>
      <c r="F23" s="172"/>
      <c r="G23" s="173" t="s">
        <v>140</v>
      </c>
      <c r="H23" s="171"/>
      <c r="I23" s="171"/>
      <c r="J23" s="171"/>
      <c r="K23" s="171"/>
      <c r="L23" s="174"/>
    </row>
    <row r="24" spans="1:12" ht="38.25" customHeight="1" x14ac:dyDescent="0.35">
      <c r="A24" s="177" t="s">
        <v>143</v>
      </c>
      <c r="B24" s="178"/>
      <c r="C24" s="178"/>
      <c r="D24" s="178"/>
      <c r="E24" s="178"/>
      <c r="F24" s="179"/>
      <c r="G24" s="180" t="s">
        <v>141</v>
      </c>
      <c r="H24" s="178"/>
      <c r="I24" s="178"/>
      <c r="J24" s="178"/>
      <c r="K24" s="178"/>
      <c r="L24" s="181"/>
    </row>
    <row r="25" spans="1:12" ht="15" customHeight="1" x14ac:dyDescent="0.35">
      <c r="A25" s="159" t="s">
        <v>77</v>
      </c>
      <c r="B25" s="182"/>
      <c r="C25" s="182"/>
      <c r="D25" s="182"/>
      <c r="E25" s="182"/>
      <c r="F25" s="182"/>
      <c r="G25" s="182"/>
      <c r="H25" s="182"/>
      <c r="I25" s="182"/>
      <c r="J25" s="182"/>
      <c r="K25" s="182"/>
      <c r="L25" s="183"/>
    </row>
    <row r="26" spans="1:12" ht="28.5" customHeight="1" x14ac:dyDescent="0.35">
      <c r="A26" s="155" t="s">
        <v>138</v>
      </c>
      <c r="B26" s="156"/>
      <c r="C26" s="156"/>
      <c r="D26" s="156"/>
      <c r="E26" s="156"/>
      <c r="F26" s="156"/>
      <c r="G26" s="156"/>
      <c r="H26" s="156"/>
      <c r="I26" s="156"/>
      <c r="J26" s="156"/>
      <c r="K26" s="156"/>
      <c r="L26" s="184"/>
    </row>
    <row r="27" spans="1:12" ht="16.5" customHeight="1" x14ac:dyDescent="0.35">
      <c r="A27" s="155" t="s">
        <v>137</v>
      </c>
      <c r="B27" s="156"/>
      <c r="C27" s="156"/>
      <c r="D27" s="156"/>
      <c r="E27" s="156"/>
      <c r="F27" s="156"/>
      <c r="G27" s="156"/>
      <c r="H27" s="156"/>
      <c r="I27" s="156"/>
      <c r="J27" s="156"/>
      <c r="K27" s="156"/>
      <c r="L27" s="184"/>
    </row>
    <row r="28" spans="1:12" ht="30" customHeight="1" x14ac:dyDescent="0.35">
      <c r="A28" s="155" t="s">
        <v>139</v>
      </c>
      <c r="B28" s="156"/>
      <c r="C28" s="156"/>
      <c r="D28" s="156"/>
      <c r="E28" s="156"/>
      <c r="F28" s="156"/>
      <c r="G28" s="156"/>
      <c r="H28" s="156"/>
      <c r="I28" s="156"/>
      <c r="J28" s="156"/>
      <c r="K28" s="156"/>
      <c r="L28" s="184"/>
    </row>
    <row r="29" spans="1:12" ht="28.5" customHeight="1" x14ac:dyDescent="0.35">
      <c r="A29" s="185" t="s">
        <v>67</v>
      </c>
      <c r="B29" s="186"/>
      <c r="C29" s="186"/>
      <c r="D29" s="186"/>
      <c r="E29" s="186"/>
      <c r="F29" s="87" t="s">
        <v>78</v>
      </c>
      <c r="G29" s="87" t="s">
        <v>79</v>
      </c>
      <c r="H29" s="87" t="s">
        <v>80</v>
      </c>
      <c r="I29" s="87" t="s">
        <v>81</v>
      </c>
      <c r="J29" s="87" t="s">
        <v>82</v>
      </c>
      <c r="K29" s="87" t="s">
        <v>83</v>
      </c>
      <c r="L29" s="88" t="s">
        <v>84</v>
      </c>
    </row>
    <row r="30" spans="1:12" ht="15" customHeight="1" x14ac:dyDescent="0.35">
      <c r="A30" s="162" t="s">
        <v>68</v>
      </c>
      <c r="B30" s="187"/>
      <c r="C30" s="187"/>
      <c r="D30" s="187"/>
      <c r="E30" s="187"/>
      <c r="F30" s="187"/>
      <c r="G30" s="187"/>
      <c r="H30" s="187"/>
      <c r="I30" s="163"/>
      <c r="J30" s="163"/>
      <c r="K30" s="163"/>
      <c r="L30" s="188"/>
    </row>
    <row r="31" spans="1:12" ht="15" customHeight="1" x14ac:dyDescent="0.35">
      <c r="A31" s="148" t="s">
        <v>144</v>
      </c>
      <c r="B31" s="149"/>
      <c r="C31" s="149"/>
      <c r="D31" s="149"/>
      <c r="E31" s="149"/>
      <c r="F31" s="56"/>
      <c r="G31" s="56"/>
      <c r="H31" s="56"/>
      <c r="I31" s="56"/>
      <c r="J31" s="56"/>
      <c r="K31" s="56"/>
      <c r="L31" s="57"/>
    </row>
    <row r="32" spans="1:12" ht="15" customHeight="1" x14ac:dyDescent="0.35">
      <c r="A32" s="148" t="s">
        <v>145</v>
      </c>
      <c r="B32" s="149"/>
      <c r="C32" s="149"/>
      <c r="D32" s="149"/>
      <c r="E32" s="149"/>
      <c r="F32" s="56"/>
      <c r="G32" s="56"/>
      <c r="H32" s="56"/>
      <c r="I32" s="56"/>
      <c r="J32" s="56"/>
      <c r="K32" s="56"/>
      <c r="L32" s="57"/>
    </row>
    <row r="33" spans="1:12" ht="15" customHeight="1" x14ac:dyDescent="0.35">
      <c r="A33" s="148"/>
      <c r="B33" s="149"/>
      <c r="C33" s="149"/>
      <c r="D33" s="149"/>
      <c r="E33" s="149"/>
      <c r="F33" s="54"/>
      <c r="G33" s="54"/>
      <c r="H33" s="54"/>
      <c r="I33" s="54"/>
      <c r="J33" s="54"/>
      <c r="K33" s="54"/>
      <c r="L33" s="55"/>
    </row>
    <row r="34" spans="1:12" ht="15" customHeight="1" x14ac:dyDescent="0.35">
      <c r="A34" s="175"/>
      <c r="B34" s="176"/>
      <c r="C34" s="176"/>
      <c r="D34" s="176"/>
      <c r="E34" s="176"/>
      <c r="F34" s="58"/>
      <c r="G34" s="58"/>
      <c r="H34" s="58"/>
      <c r="I34" s="58"/>
      <c r="J34" s="58"/>
      <c r="K34" s="58"/>
      <c r="L34" s="59"/>
    </row>
    <row r="35" spans="1:12" ht="15" customHeight="1" x14ac:dyDescent="0.35">
      <c r="A35" s="162" t="s">
        <v>69</v>
      </c>
      <c r="B35" s="187"/>
      <c r="C35" s="187"/>
      <c r="D35" s="187"/>
      <c r="E35" s="187"/>
      <c r="F35" s="187"/>
      <c r="G35" s="187"/>
      <c r="H35" s="187"/>
      <c r="I35" s="163"/>
      <c r="J35" s="163"/>
      <c r="K35" s="163"/>
      <c r="L35" s="188"/>
    </row>
    <row r="36" spans="1:12" ht="28.5" customHeight="1" x14ac:dyDescent="0.35">
      <c r="A36" s="148" t="s">
        <v>138</v>
      </c>
      <c r="B36" s="149"/>
      <c r="C36" s="149"/>
      <c r="D36" s="149"/>
      <c r="E36" s="149"/>
      <c r="F36" s="60"/>
      <c r="G36" s="60"/>
      <c r="H36" s="60"/>
      <c r="I36" s="60"/>
      <c r="J36" s="60"/>
      <c r="K36" s="60"/>
      <c r="L36" s="61"/>
    </row>
    <row r="37" spans="1:12" ht="27" customHeight="1" x14ac:dyDescent="0.35">
      <c r="A37" s="148" t="s">
        <v>146</v>
      </c>
      <c r="B37" s="149"/>
      <c r="C37" s="149"/>
      <c r="D37" s="149"/>
      <c r="E37" s="149"/>
      <c r="F37" s="60"/>
      <c r="G37" s="60"/>
      <c r="H37" s="60"/>
      <c r="I37" s="60"/>
      <c r="J37" s="60"/>
      <c r="K37" s="60"/>
      <c r="L37" s="61"/>
    </row>
    <row r="38" spans="1:12" ht="26.25" customHeight="1" x14ac:dyDescent="0.35">
      <c r="A38" s="148" t="s">
        <v>147</v>
      </c>
      <c r="B38" s="149"/>
      <c r="C38" s="149"/>
      <c r="D38" s="149"/>
      <c r="E38" s="149"/>
      <c r="F38" s="62"/>
      <c r="G38" s="62"/>
      <c r="H38" s="62"/>
      <c r="I38" s="62"/>
      <c r="J38" s="62"/>
      <c r="K38" s="62"/>
      <c r="L38" s="63"/>
    </row>
    <row r="39" spans="1:12" ht="48" customHeight="1" thickBot="1" x14ac:dyDescent="0.4">
      <c r="A39" s="189"/>
      <c r="B39" s="190"/>
      <c r="C39" s="190"/>
      <c r="D39" s="190"/>
      <c r="E39" s="190"/>
      <c r="F39" s="64"/>
      <c r="G39" s="64"/>
      <c r="H39" s="64"/>
      <c r="I39" s="65"/>
      <c r="J39" s="65"/>
      <c r="K39" s="65"/>
      <c r="L39" s="66"/>
    </row>
  </sheetData>
  <sheetProtection algorithmName="SHA-512" hashValue="Rg4lru2Lpe/lOOIsa6X+urk7Q8mHde9l1u/f90gimEuHIj/nh6wYGpPw7nwAULr8MN/J53kOwipe0NqS1An0fg==" saltValue="U6+VUpbwanlX8RKS0uTntw==" spinCount="100000" sheet="1" formatCells="0" formatColumns="0" formatRows="0" insertColumns="0" insertRows="0" insertHyperlinks="0" deleteColumns="0" deleteRows="0" sort="0" autoFilter="0" pivotTables="0"/>
  <mergeCells count="41">
    <mergeCell ref="A35:L35"/>
    <mergeCell ref="A36:E36"/>
    <mergeCell ref="A37:E37"/>
    <mergeCell ref="A38:E38"/>
    <mergeCell ref="A39:E39"/>
    <mergeCell ref="A34:E34"/>
    <mergeCell ref="A24:F24"/>
    <mergeCell ref="G24:L24"/>
    <mergeCell ref="A25:L25"/>
    <mergeCell ref="A26:L26"/>
    <mergeCell ref="A27:L27"/>
    <mergeCell ref="A28:L28"/>
    <mergeCell ref="A29:E29"/>
    <mergeCell ref="A30:L30"/>
    <mergeCell ref="A31:E31"/>
    <mergeCell ref="A32:E32"/>
    <mergeCell ref="A33:E33"/>
    <mergeCell ref="A20:E20"/>
    <mergeCell ref="A21:L21"/>
    <mergeCell ref="A22:F22"/>
    <mergeCell ref="G22:L22"/>
    <mergeCell ref="A23:F23"/>
    <mergeCell ref="G23:L23"/>
    <mergeCell ref="A19:E19"/>
    <mergeCell ref="A8:L8"/>
    <mergeCell ref="A9:L9"/>
    <mergeCell ref="A10:L10"/>
    <mergeCell ref="B11:E11"/>
    <mergeCell ref="A12:E12"/>
    <mergeCell ref="A13:E13"/>
    <mergeCell ref="A14:E14"/>
    <mergeCell ref="A15:L15"/>
    <mergeCell ref="A16:E16"/>
    <mergeCell ref="A17:E17"/>
    <mergeCell ref="A18:E18"/>
    <mergeCell ref="A7:L7"/>
    <mergeCell ref="A1:L1"/>
    <mergeCell ref="A2:L2"/>
    <mergeCell ref="A3:L3"/>
    <mergeCell ref="A5:L5"/>
    <mergeCell ref="A6:L6"/>
  </mergeCells>
  <pageMargins left="0.7" right="0.7" top="0.75" bottom="0.75" header="0.3" footer="0.3"/>
  <pageSetup scale="8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Statutory Body Budget</vt:lpstr>
      <vt:lpstr>Statutory Body HR</vt:lpstr>
      <vt:lpstr>Statutory Body KPI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GoA</dc:creator>
  <cp:lastModifiedBy>Marisa Harding Hodge</cp:lastModifiedBy>
  <cp:lastPrinted>2020-12-15T16:17:14Z</cp:lastPrinted>
  <dcterms:created xsi:type="dcterms:W3CDTF">2020-08-17T12:56:08Z</dcterms:created>
  <dcterms:modified xsi:type="dcterms:W3CDTF">2021-02-11T19:29:40Z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